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ownloads\"/>
    </mc:Choice>
  </mc:AlternateContent>
  <xr:revisionPtr revIDLastSave="0" documentId="13_ncr:1_{F43CFACE-2785-42EA-8FD1-FCED9675CEB1}" xr6:coauthVersionLast="47" xr6:coauthVersionMax="47" xr10:uidLastSave="{00000000-0000-0000-0000-000000000000}"/>
  <bookViews>
    <workbookView xWindow="-120" yWindow="-120" windowWidth="29040" windowHeight="15720" activeTab="5" xr2:uid="{313B87E4-4FF7-4F63-A05A-38E3F22605BC}"/>
  </bookViews>
  <sheets>
    <sheet name="Sažetak" sheetId="1" r:id="rId1"/>
    <sheet name="Prihodi i rashodi" sheetId="7" r:id="rId2"/>
    <sheet name="Prihodi i rashodi izvori" sheetId="8" r:id="rId3"/>
    <sheet name="Račun financiranja" sheetId="6" r:id="rId4"/>
    <sheet name="Rashodi prema funkcijskoj klasi" sheetId="4" r:id="rId5"/>
    <sheet name="Posebni dio" sheetId="2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8" l="1"/>
  <c r="H93" i="7"/>
  <c r="G93" i="7"/>
  <c r="H92" i="7"/>
  <c r="G92" i="7"/>
  <c r="H89" i="7"/>
  <c r="G89" i="7"/>
  <c r="H78" i="7"/>
  <c r="G78" i="7"/>
  <c r="H77" i="7"/>
  <c r="G77" i="7"/>
  <c r="H75" i="7"/>
  <c r="G75" i="7"/>
  <c r="H71" i="7"/>
  <c r="G71" i="7"/>
  <c r="G70" i="7"/>
  <c r="H47" i="7"/>
  <c r="G47" i="7"/>
  <c r="H46" i="7"/>
  <c r="G46" i="7"/>
  <c r="H45" i="7"/>
  <c r="G45" i="7"/>
  <c r="H43" i="7"/>
  <c r="G43" i="7"/>
  <c r="H42" i="7"/>
  <c r="G42" i="7"/>
  <c r="H41" i="7"/>
  <c r="G41" i="7"/>
  <c r="H35" i="7"/>
  <c r="G35" i="7"/>
  <c r="H27" i="7"/>
  <c r="G27" i="7"/>
  <c r="H20" i="7"/>
  <c r="G20" i="7"/>
  <c r="H19" i="7"/>
  <c r="G19" i="7"/>
  <c r="H9" i="7"/>
  <c r="G9" i="7"/>
  <c r="H8" i="7"/>
  <c r="G8" i="7"/>
  <c r="G35" i="1"/>
  <c r="F35" i="1"/>
  <c r="D15" i="4" l="1"/>
  <c r="K14" i="4"/>
  <c r="K13" i="4" s="1"/>
  <c r="I14" i="4"/>
  <c r="I13" i="4" s="1"/>
  <c r="G14" i="4"/>
  <c r="G13" i="4" s="1"/>
  <c r="D14" i="4"/>
  <c r="D13" i="4" s="1"/>
  <c r="C14" i="4"/>
  <c r="C13" i="4" s="1"/>
  <c r="E46" i="2" l="1"/>
  <c r="G27" i="1"/>
  <c r="F27" i="1"/>
  <c r="G22" i="1"/>
  <c r="F22" i="1"/>
  <c r="G15" i="1"/>
  <c r="F15" i="1"/>
  <c r="G14" i="1"/>
  <c r="G13" i="1" s="1"/>
  <c r="F14" i="1"/>
  <c r="F13" i="1" s="1"/>
  <c r="G12" i="1"/>
  <c r="F12" i="1"/>
  <c r="G11" i="1"/>
  <c r="G10" i="1" s="1"/>
  <c r="F11" i="1"/>
  <c r="F10" i="1" s="1"/>
  <c r="F16" i="1" l="1"/>
  <c r="G16" i="1"/>
</calcChain>
</file>

<file path=xl/sharedStrings.xml><?xml version="1.0" encoding="utf-8"?>
<sst xmlns="http://schemas.openxmlformats.org/spreadsheetml/2006/main" count="580" uniqueCount="275">
  <si>
    <t>A) SAŽETAK RAČUNA PRIHODA I RASHODA</t>
  </si>
  <si>
    <t xml:space="preserve">PRIHODI/RASHODI TEKUĆA GODINA </t>
  </si>
  <si>
    <t>Izvršenje 2021.</t>
  </si>
  <si>
    <t>Plan 2022.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</si>
  <si>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</si>
  <si>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</si>
  <si>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</si>
  <si>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</si>
  <si>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</si>
  <si>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</si>
  <si>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</si>
  <si>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B) SAŽETAK RAČUNA FINANCIRANJA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</si>
  <si>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</si>
  <si>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</si>
  <si>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</si>
  <si>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</si>
  <si>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VIŠKOVI/MANJKOVI</t>
  </si>
  <si>
    <t>UKUPAN DONOS VIŠKA / MANJKA IZ PRETHODNE(IH) GODINE</t>
  </si>
  <si>
    <t>VIŠAK / MANJAK IZ PRETHODNE(IH) GODINE KOJI ĆE SE RASPOREDITI / POKRITI</t>
  </si>
  <si>
    <t>Šifra</t>
  </si>
  <si>
    <t>Izvor</t>
  </si>
  <si>
    <t xml:space="preserve">Naziv </t>
  </si>
  <si>
    <t>Rashodi poslovanja</t>
  </si>
  <si>
    <t>PROGRAM P1</t>
  </si>
  <si>
    <t>REDOVNE DJELATNOSTI</t>
  </si>
  <si>
    <t>A000284</t>
  </si>
  <si>
    <t>REDOVNA DJELATNOST ZDRAVSTVA</t>
  </si>
  <si>
    <t>Ostali i vlastiti  prihodi</t>
  </si>
  <si>
    <t>Rashodi za zaposlene</t>
  </si>
  <si>
    <t>Plaće</t>
  </si>
  <si>
    <t xml:space="preserve">Ostali rashodi za zaposlene </t>
  </si>
  <si>
    <t>313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</si>
  <si>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</si>
  <si>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</si>
  <si>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</si>
  <si>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</si>
  <si>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</si>
  <si>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</si>
  <si>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</si>
  <si>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342</t>
  </si>
  <si>
    <t>Kamate za primljene kredite</t>
  </si>
  <si>
    <t>Kamate za primljene kredite i zajmove</t>
  </si>
  <si>
    <t>Ostali financijski rashodi</t>
  </si>
  <si>
    <t>Zatezne kamate</t>
  </si>
  <si>
    <t>prihodi za posebne namjene</t>
  </si>
  <si>
    <t>311</t>
  </si>
  <si>
    <t>32</t>
  </si>
  <si>
    <t>322</t>
  </si>
  <si>
    <t>323</t>
  </si>
  <si>
    <t>329</t>
  </si>
  <si>
    <t>Pomoći</t>
  </si>
  <si>
    <t>Intelektualne usluge</t>
  </si>
  <si>
    <t>T000099</t>
  </si>
  <si>
    <t>SPECIJALIZACIJA LIJEČNIKA</t>
  </si>
  <si>
    <t>Pomoći temeljem prijenosa EU sredstava</t>
  </si>
  <si>
    <t>31</t>
  </si>
  <si>
    <t>Rashodi za nabavu nefinancijske imovine</t>
  </si>
  <si>
    <t>41</t>
  </si>
  <si>
    <t>Rashodi za nabu neproizvedene dugotr. Imovine</t>
  </si>
  <si>
    <t>412</t>
  </si>
  <si>
    <t>Nematerijalna imovina</t>
  </si>
  <si>
    <t>Licence</t>
  </si>
  <si>
    <t>42</t>
  </si>
  <si>
    <t>Rashodi za nabavu proizvedene dug. imovine</t>
  </si>
  <si>
    <t>422</t>
  </si>
  <si>
    <t>Postrojenja i oprema</t>
  </si>
  <si>
    <t>45</t>
  </si>
  <si>
    <t>Rashodi za dodatna ulaganja na nefinancijskoj imovini</t>
  </si>
  <si>
    <t>451</t>
  </si>
  <si>
    <t>Dodatna ulaganja na građevinskim objektima</t>
  </si>
  <si>
    <t>A000066</t>
  </si>
  <si>
    <t>Investicijsko i tekuće održavanje u zdravstvu-dec</t>
  </si>
  <si>
    <t>Decentralizirane funkcije</t>
  </si>
  <si>
    <t>Rashodi za nabu proizvedene dugotr. Imovine</t>
  </si>
  <si>
    <t>423</t>
  </si>
  <si>
    <t>Prijevozna sredstva</t>
  </si>
  <si>
    <t>Rashodi za dodatnaa ulaganja na imovini</t>
  </si>
  <si>
    <t>Rashodi za dodatna ulaganja na imovini</t>
  </si>
  <si>
    <t>Ostali i vlastiti prihodi</t>
  </si>
  <si>
    <t>Razred</t>
  </si>
  <si>
    <t xml:space="preserve">Skupina/podskupina/odjeljak </t>
  </si>
  <si>
    <t xml:space="preserve">Prihodi poslovanja </t>
  </si>
  <si>
    <t xml:space="preserve">Pomoći korisnicima </t>
  </si>
  <si>
    <t>Pomoći iz inozemstva i od subjekata unutar općeg proračuna</t>
  </si>
  <si>
    <t>634</t>
  </si>
  <si>
    <t>Pomoći od izvanproračunskih korisnika</t>
  </si>
  <si>
    <t>6341</t>
  </si>
  <si>
    <t xml:space="preserve">Tekuće pomoći od izvanproračunskih korisnika </t>
  </si>
  <si>
    <t>636</t>
  </si>
  <si>
    <t xml:space="preserve">Pomoći proračunskim korisnicima iz proračuna koji im nije nadležan </t>
  </si>
  <si>
    <t>Tekuće pomoći proračunskim korisnicima iz proračuna koji im nije nadležan</t>
  </si>
  <si>
    <t>Pomoći temeljem  prijenosa EU</t>
  </si>
  <si>
    <t>Tekuće pomoći temeljem prijenosa EU sredstava</t>
  </si>
  <si>
    <t>Kapitalne  pomoći temeljem prijenosa EU sredstava</t>
  </si>
  <si>
    <t>Prihodi od  imovine</t>
  </si>
  <si>
    <t>Prihodi od financijske imovine</t>
  </si>
  <si>
    <t>Kamate na oročena sredstva i depozite po viđenju</t>
  </si>
  <si>
    <t>Prihodi od upravnih i administrativnih pristojbi, pristojbi po posebnim propisima i nakanda</t>
  </si>
  <si>
    <t>Prihodi po posebnim propisima</t>
  </si>
  <si>
    <t xml:space="preserve">Prihodi za posebne namjene </t>
  </si>
  <si>
    <t>Prihodi od prodaje proizvoda i robe te pruženih usluga i prihodi od donacija</t>
  </si>
  <si>
    <t>661</t>
  </si>
  <si>
    <t>Prihodi od prodaje proizvoda i robe te pruženih usluga</t>
  </si>
  <si>
    <t>Prihodi od pruženih usluga</t>
  </si>
  <si>
    <t>Prihodi iz nadležnog proračuna i od HZZO-a temeljem ugovornih obveza</t>
  </si>
  <si>
    <t>671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</si>
  <si>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</si>
  <si>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</si>
  <si>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nabave nefin. Imovine</t>
  </si>
  <si>
    <t>6714</t>
  </si>
  <si>
    <t>Prihodi od nadležnog proračuna za financiranje izdataka za finan. imovinu i otplatu zajmova</t>
  </si>
  <si>
    <t>Prihodi od nadležnog proračuna i od HZZO-a temeljem ugovornih obveza</t>
  </si>
  <si>
    <t>673</t>
  </si>
  <si>
    <t>Prihodi od HZZO-a na temelju ugovornih obveza</t>
  </si>
  <si>
    <t>68</t>
  </si>
  <si>
    <t>Kazne, upravne mjere i ostali prihodi</t>
  </si>
  <si>
    <t>683</t>
  </si>
  <si>
    <t>Ostali prihodi</t>
  </si>
  <si>
    <t xml:space="preserve">                     II. POSEBNI DIO</t>
  </si>
  <si>
    <t>I. OPĆI DIO</t>
  </si>
  <si>
    <t xml:space="preserve">A. RAČUN PRIHODA I RASHODA </t>
  </si>
  <si>
    <t>RASHODI PREMA FUNKCIJSKOJ KLASIFIKACIJI</t>
  </si>
  <si>
    <t>BROJČANA OZNAKA I NAZIV</t>
  </si>
  <si>
    <t>Plan za 2023.</t>
  </si>
  <si>
    <t>Projekcija 
za 2024.</t>
  </si>
  <si>
    <t>Projekcija 
za 2025.</t>
  </si>
  <si>
    <t>UKUPNI RASHODI</t>
  </si>
  <si>
    <t>07 Zdravstvo</t>
  </si>
  <si>
    <t>B. RAČUN FINANCIRANJA</t>
  </si>
  <si>
    <t>Skupina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</si>
  <si>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</si>
  <si>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</si>
  <si>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</si>
  <si>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</si>
  <si>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</si>
  <si>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</si>
  <si>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</si>
  <si>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RASHODI POSLOVANJA</t>
  </si>
  <si>
    <t>Upravni odjel za zdravstvo, demografiju i mlade</t>
  </si>
  <si>
    <t>Razdjel</t>
  </si>
  <si>
    <t xml:space="preserve">Glava </t>
  </si>
  <si>
    <t>Zdravstvo</t>
  </si>
  <si>
    <t>074 Službe javnog zdravstva</t>
  </si>
  <si>
    <t>0740 Službe javnog zdravstva</t>
  </si>
  <si>
    <t>Prihodi od prodaje proizvedene dugotrajne imovine</t>
  </si>
  <si>
    <t>Plan 2025. godine</t>
  </si>
  <si>
    <t>Projekcija 2027. godine</t>
  </si>
  <si>
    <t>Projekcija plana 2027. godine</t>
  </si>
  <si>
    <t>Plan za 2025. godinu</t>
  </si>
  <si>
    <t>Projekcija plana za 2027. godinu</t>
  </si>
  <si>
    <t>Projekcija 
za 2027.</t>
  </si>
  <si>
    <t>Sufinanciranje cijene usluga participacije</t>
  </si>
  <si>
    <t>66</t>
  </si>
  <si>
    <t>Ostali prihodi za posebne namjene</t>
  </si>
  <si>
    <t>Dopunsko zdravstveno osiguranje</t>
  </si>
  <si>
    <t>Primljeni zajmovi od županijskih proračuna</t>
  </si>
  <si>
    <t>Primljeni krediti i zajmovi</t>
  </si>
  <si>
    <t>Otplata glavnice primljenih kredita</t>
  </si>
  <si>
    <t>D)  VIŠEGODIŠNJI PLAN URAVNOTEŽENJA</t>
  </si>
  <si>
    <t xml:space="preserve">C) PRENESENI VIŠAK ILI PRENESENI MANJAK </t>
  </si>
  <si>
    <t>VIŠAK / MANJAK TEKUĆE GODINE</t>
  </si>
  <si>
    <t>PRIJENOS VIŠKA / MANJKA U SLIJEDEĆE RAZDOBLJE</t>
  </si>
  <si>
    <t>PRIJENOS VIŠAK / MANJAK U SLIJEDEĆE RAZDOBLJE</t>
  </si>
  <si>
    <t>VIŠAK / MANJAK + NETO FINANCIRANJE + PRIJENOS VIŠKA / MANJKA IZ PRETHODNE(IH) GODINE - PRIJENOS VIŠKA / MANJKA U SLJEDEĆE RAZDOBLJE</t>
  </si>
  <si>
    <t>T000195</t>
  </si>
  <si>
    <t>BUDI SVOJ</t>
  </si>
  <si>
    <t>Otplata glavnice kredita</t>
  </si>
  <si>
    <t>Opći prihodi i primici</t>
  </si>
  <si>
    <t>Prihodi iz nadležnog proračuna</t>
  </si>
  <si>
    <t>Prijevozna sredstva u cestovnom prometu</t>
  </si>
  <si>
    <t>Prihodi od prodaje</t>
  </si>
  <si>
    <t>723</t>
  </si>
  <si>
    <t>7</t>
  </si>
  <si>
    <t>20.000,00</t>
  </si>
  <si>
    <t>SUFINANCIRANJE REDOVNE DJELATNOSTI ZDRAVSTVA (IZNAD STANDARDA)</t>
  </si>
  <si>
    <t>A000373</t>
  </si>
  <si>
    <t>Plan za 2026. godinu</t>
  </si>
  <si>
    <t>Projekcija plana za 2028. godinu</t>
  </si>
  <si>
    <t>BROJČANA OZNAKA I NAZIV RAČUNA PRIHODA I RAHODA</t>
  </si>
  <si>
    <t>Pomoći iz inozemstva(darovnice) i od subjekata unutar općeg proračuna</t>
  </si>
  <si>
    <t>Pomoći od ostalih subjekata unutar općeg proračuna</t>
  </si>
  <si>
    <t>Tekuće pomoći od ostalih subjekata unutar općeg proračuna</t>
  </si>
  <si>
    <t>Pomoći proračunskim korisnicima iz proračuna koji im nije nadležan</t>
  </si>
  <si>
    <t>Tekuće pomoći iz državnog proračuna proračunskim korisnicima proračuna JLPRS</t>
  </si>
  <si>
    <t>Pomoći temeljm prijenosa EU sredstava</t>
  </si>
  <si>
    <t>Tekuće pomoći temeljm prijenosa EU sredstava</t>
  </si>
  <si>
    <t>Prihodi od imovine</t>
  </si>
  <si>
    <t>641</t>
  </si>
  <si>
    <t>6414</t>
  </si>
  <si>
    <t>Prihodi od zateznih kamata</t>
  </si>
  <si>
    <t>6415</t>
  </si>
  <si>
    <t>Prihodi od pozitivnih tečajnih razlika</t>
  </si>
  <si>
    <t>Prihodi od upravnih i administrativnih pristojbi, pristojbi po posebnim propisima i naknada</t>
  </si>
  <si>
    <t>652</t>
  </si>
  <si>
    <t>Prihodi od prodaje proizvoda i roba i pruženih usluga</t>
  </si>
  <si>
    <t xml:space="preserve">Tekuće donacije </t>
  </si>
  <si>
    <t>Tekuće donacije od trg društava</t>
  </si>
  <si>
    <t>Prihodi iz nadležnog proračuna i od HZZO-a na temelju ugovornih obveza</t>
  </si>
  <si>
    <t>Prihodi iz nadležnog proračuna za financiranje rashoda za nabavu nefinancijske imovine</t>
  </si>
  <si>
    <t>Prihodi iz nadležnog proračuna za financiranje izdataka za financijsku imovinu i otplate zajmova</t>
  </si>
  <si>
    <t>Prihodi od prodaje postrojenja i opreme</t>
  </si>
  <si>
    <t>Prihodi od prodaje prijevoznih sredstava</t>
  </si>
  <si>
    <t>Primici od financijske imovine i zaduženja</t>
  </si>
  <si>
    <t>312</t>
  </si>
  <si>
    <t>Ostali rashodi za zaposlene</t>
  </si>
  <si>
    <t>321</t>
  </si>
  <si>
    <t>Naknade troškova osobama izvan radnog odnosa</t>
  </si>
  <si>
    <t>343</t>
  </si>
  <si>
    <t>Pomoći dane u inozemstvo i unutar općeg proračuna</t>
  </si>
  <si>
    <t>Prijenosi između korisnika istog proračuna</t>
  </si>
  <si>
    <t>RASHODI ZA NABAVU NEFINANCIJSKE IMOVINE</t>
  </si>
  <si>
    <t>Rashodi za nabavu neproizvedene dugotrajne imovine</t>
  </si>
  <si>
    <t>Rashodi za nabavu proizvedene dugotrajne imovine</t>
  </si>
  <si>
    <t>Građevinski objekti</t>
  </si>
  <si>
    <t>Izdaci za jamčevne pologe</t>
  </si>
  <si>
    <t>Otplata glavnice primljenih kredita i zajmova od kreditnih i ostalih financijskih institucija izvan javnog sektora</t>
  </si>
  <si>
    <t>Plan  2025. godinu</t>
  </si>
  <si>
    <t>Plan 2026. godinu</t>
  </si>
  <si>
    <t>Projekcija plana 2027.</t>
  </si>
  <si>
    <t>Projekcija plana 2028.</t>
  </si>
  <si>
    <t xml:space="preserve">Izvršenje 2024. </t>
  </si>
  <si>
    <t xml:space="preserve">Plan 2025. godine </t>
  </si>
  <si>
    <t>Plan 2026. godine</t>
  </si>
  <si>
    <t>Projekcija plana 2028. godine</t>
  </si>
  <si>
    <t>3.311</t>
  </si>
  <si>
    <t>4.431</t>
  </si>
  <si>
    <t>Rashodi lijekova i medicinskog potrošnog materijala</t>
  </si>
  <si>
    <t>Energetska obnova Zavoda za javno zdravstvo</t>
  </si>
  <si>
    <t>Mehanizam za oporavak i otpornost</t>
  </si>
  <si>
    <t>Namjenski primici od zaduženja</t>
  </si>
  <si>
    <t>325</t>
  </si>
  <si>
    <t xml:space="preserve">Rashodi lijekova i potrošnog medicinskog materijala </t>
  </si>
  <si>
    <t>Pomoći iz državnog proračuna</t>
  </si>
  <si>
    <t>Rashodi lijekova i medicinskog materijala-HZJZ</t>
  </si>
  <si>
    <t>5.50</t>
  </si>
  <si>
    <t>8.81</t>
  </si>
  <si>
    <t>K000207</t>
  </si>
  <si>
    <t>Projekcija 2028. godine</t>
  </si>
  <si>
    <t>Izvršenje 2024</t>
  </si>
  <si>
    <t>Izvršenje 2024.</t>
  </si>
  <si>
    <t>Projekcija 2027. godina</t>
  </si>
  <si>
    <t>K000198</t>
  </si>
  <si>
    <t>Sufinanciranje uređaja za mjerenje kakvoće zraka</t>
  </si>
  <si>
    <t>1.321.127,79</t>
  </si>
  <si>
    <t>4.605,00</t>
  </si>
  <si>
    <t>6.709,00</t>
  </si>
  <si>
    <t>22.658,00</t>
  </si>
  <si>
    <t>13.028,00</t>
  </si>
  <si>
    <t>3.000,00</t>
  </si>
  <si>
    <t>50.000,00</t>
  </si>
  <si>
    <t>67.700,00</t>
  </si>
  <si>
    <t>79.700,00</t>
  </si>
  <si>
    <t>A00284</t>
  </si>
  <si>
    <t>Plan 2025.</t>
  </si>
  <si>
    <t>Plan za 2026.</t>
  </si>
  <si>
    <t>Projekcija 
za 2027</t>
  </si>
  <si>
    <t>Projekcija 
za 2028.</t>
  </si>
  <si>
    <t>92.624,00</t>
  </si>
  <si>
    <t>140.310,00</t>
  </si>
  <si>
    <t>1.554.344,66</t>
  </si>
  <si>
    <t>1.694.654,66</t>
  </si>
  <si>
    <t>3.090.643,62</t>
  </si>
  <si>
    <t xml:space="preserve">  FINANCIJSKI PLAN ZA 2026. GODINU, SA PROJEKCIJOM NA 2027. I 2028. GODINU</t>
  </si>
  <si>
    <t>661510</t>
  </si>
  <si>
    <t>683110</t>
  </si>
  <si>
    <t>673110</t>
  </si>
  <si>
    <t>636120</t>
  </si>
  <si>
    <t>636110</t>
  </si>
  <si>
    <t>671210</t>
  </si>
  <si>
    <t>671110</t>
  </si>
  <si>
    <t>Kapitalne pomoći temeljem prijenosa EU sredstava</t>
  </si>
  <si>
    <t>Sufinanciranje cijene participacije</t>
  </si>
  <si>
    <t>Prihodi za posebne namjene</t>
  </si>
  <si>
    <t>Izvršenje  2024.</t>
  </si>
  <si>
    <t>Primljeni krediti od tuzemnih kreditnih institucija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</si>
</sst>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0.0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2"/>
      <color rgb="FF002060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8"/>
      <color rgb="FF00206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4" tint="-0.499984740745262"/>
      <name val="Calibri"/>
      <family val="2"/>
      <charset val="238"/>
      <scheme val="minor"/>
    </font>
    <font>
      <b/>
      <sz val="14"/>
      <color rgb="FF002060"/>
      <name val="Calibri"/>
      <family val="2"/>
      <scheme val="minor"/>
    </font>
    <font>
      <sz val="10"/>
      <name val="Geneva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3" fillId="0" borderId="0"/>
    <xf numFmtId="0" fontId="44" fillId="0" borderId="0"/>
    <xf numFmtId="0" fontId="35" fillId="0" borderId="0"/>
    <xf numFmtId="0" fontId="35" fillId="0" borderId="0"/>
    <xf numFmtId="0" fontId="35" fillId="0" borderId="0"/>
  </cellStyleXfs>
  <cellXfs count="42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3" fontId="3" fillId="4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 applyAlignment="1">
      <alignment vertical="center" wrapText="1"/>
    </xf>
    <xf numFmtId="4" fontId="6" fillId="5" borderId="2" xfId="0" applyNumberFormat="1" applyFont="1" applyFill="1" applyBorder="1"/>
    <xf numFmtId="3" fontId="7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vertical="center" wrapText="1"/>
    </xf>
    <xf numFmtId="4" fontId="8" fillId="0" borderId="2" xfId="0" applyNumberFormat="1" applyFont="1" applyBorder="1"/>
    <xf numFmtId="3" fontId="7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7" fillId="3" borderId="4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164" fontId="9" fillId="4" borderId="5" xfId="0" applyNumberFormat="1" applyFont="1" applyFill="1" applyBorder="1" applyAlignment="1">
      <alignment horizontal="right" vertical="center"/>
    </xf>
    <xf numFmtId="4" fontId="9" fillId="4" borderId="5" xfId="0" applyNumberFormat="1" applyFont="1" applyFill="1" applyBorder="1" applyAlignment="1">
      <alignment horizontal="right" vertical="center"/>
    </xf>
    <xf numFmtId="4" fontId="11" fillId="5" borderId="2" xfId="0" applyNumberFormat="1" applyFont="1" applyFill="1" applyBorder="1"/>
    <xf numFmtId="0" fontId="7" fillId="2" borderId="0" xfId="0" applyFont="1" applyFill="1"/>
    <xf numFmtId="0" fontId="3" fillId="3" borderId="1" xfId="0" applyFont="1" applyFill="1" applyBorder="1" applyAlignment="1">
      <alignment horizontal="right" vertical="center"/>
    </xf>
    <xf numFmtId="4" fontId="12" fillId="3" borderId="4" xfId="0" applyNumberFormat="1" applyFont="1" applyFill="1" applyBorder="1" applyAlignment="1">
      <alignment horizontal="right" vertical="center"/>
    </xf>
    <xf numFmtId="0" fontId="0" fillId="0" borderId="2" xfId="0" applyBorder="1"/>
    <xf numFmtId="3" fontId="9" fillId="6" borderId="5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4" fillId="9" borderId="13" xfId="0" applyNumberFormat="1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vertical="center"/>
    </xf>
    <xf numFmtId="49" fontId="4" fillId="9" borderId="13" xfId="0" applyNumberFormat="1" applyFont="1" applyFill="1" applyBorder="1" applyAlignment="1">
      <alignment vertical="center"/>
    </xf>
    <xf numFmtId="4" fontId="4" fillId="9" borderId="13" xfId="0" applyNumberFormat="1" applyFont="1" applyFill="1" applyBorder="1" applyAlignment="1">
      <alignment horizontal="right" vertical="center" wrapText="1"/>
    </xf>
    <xf numFmtId="49" fontId="18" fillId="8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49" fontId="18" fillId="8" borderId="13" xfId="0" applyNumberFormat="1" applyFont="1" applyFill="1" applyBorder="1" applyAlignment="1">
      <alignment vertical="center"/>
    </xf>
    <xf numFmtId="4" fontId="4" fillId="8" borderId="13" xfId="0" applyNumberFormat="1" applyFont="1" applyFill="1" applyBorder="1" applyAlignment="1">
      <alignment horizontal="right" vertical="center" wrapText="1"/>
    </xf>
    <xf numFmtId="49" fontId="19" fillId="11" borderId="13" xfId="0" applyNumberFormat="1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vertical="center"/>
    </xf>
    <xf numFmtId="49" fontId="19" fillId="11" borderId="13" xfId="0" applyNumberFormat="1" applyFont="1" applyFill="1" applyBorder="1" applyAlignment="1">
      <alignment vertical="center"/>
    </xf>
    <xf numFmtId="4" fontId="4" fillId="11" borderId="13" xfId="0" applyNumberFormat="1" applyFont="1" applyFill="1" applyBorder="1" applyAlignment="1">
      <alignment horizontal="right" vertical="center" wrapText="1"/>
    </xf>
    <xf numFmtId="0" fontId="20" fillId="13" borderId="2" xfId="0" applyFont="1" applyFill="1" applyBorder="1" applyAlignment="1">
      <alignment horizontal="center" vertical="center"/>
    </xf>
    <xf numFmtId="49" fontId="20" fillId="13" borderId="2" xfId="0" applyNumberFormat="1" applyFont="1" applyFill="1" applyBorder="1" applyAlignment="1">
      <alignment horizontal="right" vertical="center"/>
    </xf>
    <xf numFmtId="49" fontId="20" fillId="13" borderId="2" xfId="0" applyNumberFormat="1" applyFont="1" applyFill="1" applyBorder="1" applyAlignment="1">
      <alignment vertical="center"/>
    </xf>
    <xf numFmtId="4" fontId="20" fillId="13" borderId="2" xfId="0" applyNumberFormat="1" applyFont="1" applyFill="1" applyBorder="1" applyAlignment="1">
      <alignment horizontal="right" vertical="center" wrapText="1"/>
    </xf>
    <xf numFmtId="49" fontId="4" fillId="8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49" fontId="4" fillId="8" borderId="2" xfId="0" applyNumberFormat="1" applyFont="1" applyFill="1" applyBorder="1" applyAlignment="1">
      <alignment vertical="center"/>
    </xf>
    <xf numFmtId="4" fontId="4" fillId="8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49" fontId="4" fillId="8" borderId="2" xfId="0" applyNumberFormat="1" applyFont="1" applyFill="1" applyBorder="1" applyAlignment="1">
      <alignment horizontal="left" vertical="center"/>
    </xf>
    <xf numFmtId="4" fontId="23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21" fillId="8" borderId="2" xfId="0" applyNumberFormat="1" applyFont="1" applyFill="1" applyBorder="1" applyAlignment="1">
      <alignment horizontal="right" vertical="center"/>
    </xf>
    <xf numFmtId="49" fontId="21" fillId="8" borderId="2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49" fontId="21" fillId="3" borderId="2" xfId="0" applyNumberFormat="1" applyFont="1" applyFill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4" fontId="4" fillId="8" borderId="2" xfId="0" applyNumberFormat="1" applyFont="1" applyFill="1" applyBorder="1" applyAlignment="1">
      <alignment horizontal="right" vertical="center" wrapText="1"/>
    </xf>
    <xf numFmtId="4" fontId="21" fillId="3" borderId="2" xfId="0" applyNumberFormat="1" applyFont="1" applyFill="1" applyBorder="1" applyAlignment="1">
      <alignment horizontal="righ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" fontId="23" fillId="8" borderId="2" xfId="0" applyNumberFormat="1" applyFont="1" applyFill="1" applyBorder="1" applyAlignment="1">
      <alignment horizontal="right" vertical="center" wrapText="1"/>
    </xf>
    <xf numFmtId="0" fontId="24" fillId="2" borderId="2" xfId="0" applyFont="1" applyFill="1" applyBorder="1" applyAlignment="1">
      <alignment vertical="center"/>
    </xf>
    <xf numFmtId="4" fontId="24" fillId="8" borderId="2" xfId="0" applyNumberFormat="1" applyFont="1" applyFill="1" applyBorder="1" applyAlignment="1">
      <alignment horizontal="right" vertical="center" wrapText="1"/>
    </xf>
    <xf numFmtId="4" fontId="21" fillId="8" borderId="2" xfId="0" applyNumberFormat="1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right" vertical="center"/>
    </xf>
    <xf numFmtId="0" fontId="25" fillId="2" borderId="2" xfId="0" applyFont="1" applyFill="1" applyBorder="1" applyAlignment="1">
      <alignment vertical="center"/>
    </xf>
    <xf numFmtId="0" fontId="24" fillId="8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vertical="center"/>
    </xf>
    <xf numFmtId="49" fontId="24" fillId="8" borderId="2" xfId="0" applyNumberFormat="1" applyFont="1" applyFill="1" applyBorder="1" applyAlignment="1">
      <alignment horizontal="left" vertical="center"/>
    </xf>
    <xf numFmtId="49" fontId="21" fillId="3" borderId="2" xfId="0" applyNumberFormat="1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right" vertical="center"/>
    </xf>
    <xf numFmtId="0" fontId="25" fillId="0" borderId="2" xfId="0" applyFont="1" applyBorder="1" applyAlignment="1">
      <alignment vertical="center"/>
    </xf>
    <xf numFmtId="0" fontId="27" fillId="13" borderId="2" xfId="0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right" vertical="center"/>
    </xf>
    <xf numFmtId="49" fontId="23" fillId="8" borderId="2" xfId="0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 wrapText="1"/>
    </xf>
    <xf numFmtId="4" fontId="23" fillId="8" borderId="2" xfId="0" applyNumberFormat="1" applyFont="1" applyFill="1" applyBorder="1" applyAlignment="1">
      <alignment horizontal="right" vertical="center"/>
    </xf>
    <xf numFmtId="4" fontId="24" fillId="8" borderId="2" xfId="0" applyNumberFormat="1" applyFont="1" applyFill="1" applyBorder="1" applyAlignment="1">
      <alignment horizontal="right" vertical="center"/>
    </xf>
    <xf numFmtId="49" fontId="24" fillId="8" borderId="2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49" fontId="21" fillId="0" borderId="2" xfId="0" applyNumberFormat="1" applyFont="1" applyBorder="1" applyAlignment="1">
      <alignment horizontal="left" vertical="center"/>
    </xf>
    <xf numFmtId="49" fontId="20" fillId="13" borderId="2" xfId="0" applyNumberFormat="1" applyFont="1" applyFill="1" applyBorder="1" applyAlignment="1">
      <alignment horizontal="left" vertical="center" wrapText="1"/>
    </xf>
    <xf numFmtId="49" fontId="24" fillId="8" borderId="2" xfId="0" applyNumberFormat="1" applyFont="1" applyFill="1" applyBorder="1" applyAlignment="1">
      <alignment vertical="center"/>
    </xf>
    <xf numFmtId="0" fontId="19" fillId="11" borderId="2" xfId="0" applyFont="1" applyFill="1" applyBorder="1" applyAlignment="1">
      <alignment horizontal="right" vertical="center"/>
    </xf>
    <xf numFmtId="0" fontId="28" fillId="12" borderId="2" xfId="0" applyFont="1" applyFill="1" applyBorder="1" applyAlignment="1">
      <alignment vertical="center"/>
    </xf>
    <xf numFmtId="49" fontId="19" fillId="11" borderId="2" xfId="0" applyNumberFormat="1" applyFont="1" applyFill="1" applyBorder="1" applyAlignment="1">
      <alignment horizontal="left" vertical="center"/>
    </xf>
    <xf numFmtId="4" fontId="21" fillId="11" borderId="2" xfId="0" applyNumberFormat="1" applyFont="1" applyFill="1" applyBorder="1" applyAlignment="1">
      <alignment horizontal="right" vertical="center" wrapText="1"/>
    </xf>
    <xf numFmtId="0" fontId="19" fillId="13" borderId="2" xfId="0" applyFont="1" applyFill="1" applyBorder="1" applyAlignment="1">
      <alignment horizontal="right" vertical="center"/>
    </xf>
    <xf numFmtId="0" fontId="28" fillId="14" borderId="2" xfId="0" applyFont="1" applyFill="1" applyBorder="1" applyAlignment="1">
      <alignment vertical="center"/>
    </xf>
    <xf numFmtId="49" fontId="19" fillId="13" borderId="2" xfId="0" applyNumberFormat="1" applyFont="1" applyFill="1" applyBorder="1" applyAlignment="1">
      <alignment horizontal="left" vertical="center"/>
    </xf>
    <xf numFmtId="4" fontId="19" fillId="13" borderId="2" xfId="0" applyNumberFormat="1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/>
    </xf>
    <xf numFmtId="0" fontId="29" fillId="0" borderId="2" xfId="0" applyFont="1" applyBorder="1" applyAlignment="1">
      <alignment vertical="center"/>
    </xf>
    <xf numFmtId="49" fontId="23" fillId="3" borderId="2" xfId="0" applyNumberFormat="1" applyFont="1" applyFill="1" applyBorder="1" applyAlignment="1">
      <alignment horizontal="left" vertical="center"/>
    </xf>
    <xf numFmtId="4" fontId="23" fillId="3" borderId="2" xfId="0" applyNumberFormat="1" applyFont="1" applyFill="1" applyBorder="1" applyAlignment="1">
      <alignment horizontal="right" vertical="center" wrapText="1"/>
    </xf>
    <xf numFmtId="4" fontId="20" fillId="13" borderId="2" xfId="0" applyNumberFormat="1" applyFont="1" applyFill="1" applyBorder="1" applyAlignment="1">
      <alignment horizontal="right" vertical="center"/>
    </xf>
    <xf numFmtId="49" fontId="20" fillId="15" borderId="2" xfId="0" applyNumberFormat="1" applyFont="1" applyFill="1" applyBorder="1" applyAlignment="1">
      <alignment horizontal="right" vertical="center"/>
    </xf>
    <xf numFmtId="49" fontId="20" fillId="15" borderId="2" xfId="0" applyNumberFormat="1" applyFont="1" applyFill="1" applyBorder="1" applyAlignment="1">
      <alignment vertical="center"/>
    </xf>
    <xf numFmtId="4" fontId="20" fillId="15" borderId="2" xfId="0" applyNumberFormat="1" applyFont="1" applyFill="1" applyBorder="1" applyAlignment="1">
      <alignment horizontal="right" vertical="center"/>
    </xf>
    <xf numFmtId="49" fontId="23" fillId="8" borderId="2" xfId="0" applyNumberFormat="1" applyFont="1" applyFill="1" applyBorder="1" applyAlignment="1">
      <alignment vertical="center"/>
    </xf>
    <xf numFmtId="4" fontId="24" fillId="3" borderId="2" xfId="0" applyNumberFormat="1" applyFont="1" applyFill="1" applyBorder="1" applyAlignment="1">
      <alignment horizontal="right" vertical="center"/>
    </xf>
    <xf numFmtId="49" fontId="23" fillId="2" borderId="2" xfId="0" applyNumberFormat="1" applyFont="1" applyFill="1" applyBorder="1" applyAlignment="1">
      <alignment horizontal="right" vertical="center"/>
    </xf>
    <xf numFmtId="49" fontId="23" fillId="12" borderId="2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vertical="center"/>
    </xf>
    <xf numFmtId="4" fontId="23" fillId="11" borderId="2" xfId="0" applyNumberFormat="1" applyFont="1" applyFill="1" applyBorder="1" applyAlignment="1">
      <alignment horizontal="right" vertical="center"/>
    </xf>
    <xf numFmtId="49" fontId="23" fillId="14" borderId="2" xfId="0" applyNumberFormat="1" applyFont="1" applyFill="1" applyBorder="1" applyAlignment="1">
      <alignment horizontal="right" vertical="center"/>
    </xf>
    <xf numFmtId="0" fontId="23" fillId="14" borderId="2" xfId="0" applyFont="1" applyFill="1" applyBorder="1" applyAlignment="1">
      <alignment vertical="center"/>
    </xf>
    <xf numFmtId="4" fontId="23" fillId="13" borderId="2" xfId="0" applyNumberFormat="1" applyFont="1" applyFill="1" applyBorder="1" applyAlignment="1">
      <alignment horizontal="right" vertical="center"/>
    </xf>
    <xf numFmtId="4" fontId="24" fillId="13" borderId="2" xfId="0" applyNumberFormat="1" applyFont="1" applyFill="1" applyBorder="1" applyAlignment="1">
      <alignment horizontal="right" vertical="center"/>
    </xf>
    <xf numFmtId="0" fontId="24" fillId="12" borderId="2" xfId="0" applyFont="1" applyFill="1" applyBorder="1" applyAlignment="1">
      <alignment vertical="center"/>
    </xf>
    <xf numFmtId="4" fontId="24" fillId="11" borderId="2" xfId="0" applyNumberFormat="1" applyFont="1" applyFill="1" applyBorder="1" applyAlignment="1">
      <alignment horizontal="right" vertical="center"/>
    </xf>
    <xf numFmtId="0" fontId="2" fillId="14" borderId="2" xfId="0" applyFont="1" applyFill="1" applyBorder="1"/>
    <xf numFmtId="0" fontId="30" fillId="14" borderId="2" xfId="0" applyFont="1" applyFill="1" applyBorder="1"/>
    <xf numFmtId="4" fontId="30" fillId="14" borderId="2" xfId="0" applyNumberFormat="1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4" fontId="0" fillId="0" borderId="2" xfId="0" applyNumberFormat="1" applyBorder="1"/>
    <xf numFmtId="3" fontId="30" fillId="14" borderId="2" xfId="0" applyNumberFormat="1" applyFont="1" applyFill="1" applyBorder="1"/>
    <xf numFmtId="0" fontId="5" fillId="0" borderId="2" xfId="0" applyFont="1" applyBorder="1"/>
    <xf numFmtId="4" fontId="5" fillId="0" borderId="2" xfId="0" applyNumberFormat="1" applyFont="1" applyBorder="1"/>
    <xf numFmtId="0" fontId="8" fillId="0" borderId="2" xfId="0" applyFont="1" applyBorder="1"/>
    <xf numFmtId="0" fontId="8" fillId="14" borderId="2" xfId="0" applyFont="1" applyFill="1" applyBorder="1"/>
    <xf numFmtId="0" fontId="31" fillId="14" borderId="2" xfId="0" applyFont="1" applyFill="1" applyBorder="1"/>
    <xf numFmtId="4" fontId="31" fillId="14" borderId="2" xfId="0" applyNumberFormat="1" applyFont="1" applyFill="1" applyBorder="1"/>
    <xf numFmtId="3" fontId="16" fillId="8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/>
    </xf>
    <xf numFmtId="3" fontId="4" fillId="9" borderId="2" xfId="0" applyNumberFormat="1" applyFont="1" applyFill="1" applyBorder="1" applyAlignment="1">
      <alignment horizontal="center" vertical="center" wrapText="1"/>
    </xf>
    <xf numFmtId="3" fontId="4" fillId="9" borderId="2" xfId="0" applyNumberFormat="1" applyFont="1" applyFill="1" applyBorder="1" applyAlignment="1">
      <alignment horizontal="right" vertical="center" wrapText="1"/>
    </xf>
    <xf numFmtId="3" fontId="4" fillId="9" borderId="2" xfId="0" applyNumberFormat="1" applyFont="1" applyFill="1" applyBorder="1" applyAlignment="1">
      <alignment horizontal="left" vertical="center"/>
    </xf>
    <xf numFmtId="4" fontId="4" fillId="9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19" fillId="13" borderId="2" xfId="0" applyNumberFormat="1" applyFont="1" applyFill="1" applyBorder="1" applyAlignment="1">
      <alignment horizontal="center" vertical="center" wrapText="1"/>
    </xf>
    <xf numFmtId="3" fontId="19" fillId="13" borderId="2" xfId="0" applyNumberFormat="1" applyFont="1" applyFill="1" applyBorder="1" applyAlignment="1">
      <alignment horizontal="right" vertical="center" wrapText="1"/>
    </xf>
    <xf numFmtId="3" fontId="19" fillId="13" borderId="2" xfId="0" applyNumberFormat="1" applyFont="1" applyFill="1" applyBorder="1" applyAlignment="1">
      <alignment horizontal="left" vertical="center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2" xfId="0" applyNumberFormat="1" applyFont="1" applyFill="1" applyBorder="1" applyAlignment="1">
      <alignment horizontal="left" vertical="center" wrapText="1"/>
    </xf>
    <xf numFmtId="4" fontId="21" fillId="3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0" fontId="22" fillId="14" borderId="2" xfId="0" applyFont="1" applyFill="1" applyBorder="1" applyAlignment="1">
      <alignment vertical="center"/>
    </xf>
    <xf numFmtId="0" fontId="22" fillId="14" borderId="2" xfId="0" applyFont="1" applyFill="1" applyBorder="1" applyAlignment="1">
      <alignment horizontal="right" vertical="center"/>
    </xf>
    <xf numFmtId="49" fontId="32" fillId="13" borderId="2" xfId="0" applyNumberFormat="1" applyFont="1" applyFill="1" applyBorder="1" applyAlignment="1">
      <alignment horizontal="left" vertical="center" wrapText="1"/>
    </xf>
    <xf numFmtId="4" fontId="32" fillId="13" borderId="2" xfId="0" applyNumberFormat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right" vertical="center"/>
    </xf>
    <xf numFmtId="0" fontId="32" fillId="8" borderId="2" xfId="0" applyFont="1" applyFill="1" applyBorder="1" applyAlignment="1">
      <alignment horizontal="center" vertical="center"/>
    </xf>
    <xf numFmtId="49" fontId="23" fillId="8" borderId="2" xfId="0" applyNumberFormat="1" applyFont="1" applyFill="1" applyBorder="1" applyAlignment="1">
      <alignment horizontal="left" vertical="center" wrapText="1"/>
    </xf>
    <xf numFmtId="4" fontId="32" fillId="8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49" fontId="24" fillId="8" borderId="2" xfId="0" applyNumberFormat="1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49" fontId="19" fillId="13" borderId="2" xfId="0" applyNumberFormat="1" applyFont="1" applyFill="1" applyBorder="1" applyAlignment="1">
      <alignment horizontal="left" vertical="center" wrapText="1"/>
    </xf>
    <xf numFmtId="4" fontId="33" fillId="8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right" vertical="center" wrapText="1"/>
    </xf>
    <xf numFmtId="49" fontId="24" fillId="3" borderId="2" xfId="0" applyNumberFormat="1" applyFont="1" applyFill="1" applyBorder="1" applyAlignment="1">
      <alignment horizontal="left" vertical="center" wrapText="1"/>
    </xf>
    <xf numFmtId="4" fontId="24" fillId="3" borderId="2" xfId="0" applyNumberFormat="1" applyFont="1" applyFill="1" applyBorder="1" applyAlignment="1">
      <alignment horizontal="right" vertical="center" wrapText="1"/>
    </xf>
    <xf numFmtId="49" fontId="21" fillId="3" borderId="2" xfId="0" applyNumberFormat="1" applyFont="1" applyFill="1" applyBorder="1" applyAlignment="1">
      <alignment horizontal="center" vertical="center"/>
    </xf>
    <xf numFmtId="4" fontId="22" fillId="14" borderId="2" xfId="0" applyNumberFormat="1" applyFont="1" applyFill="1" applyBorder="1" applyAlignment="1">
      <alignment vertical="center"/>
    </xf>
    <xf numFmtId="4" fontId="22" fillId="14" borderId="0" xfId="0" applyNumberFormat="1" applyFont="1" applyFill="1" applyAlignment="1">
      <alignment vertical="center"/>
    </xf>
    <xf numFmtId="49" fontId="32" fillId="8" borderId="2" xfId="0" applyNumberFormat="1" applyFont="1" applyFill="1" applyBorder="1" applyAlignment="1">
      <alignment horizontal="left" vertical="center" wrapText="1"/>
    </xf>
    <xf numFmtId="49" fontId="23" fillId="3" borderId="2" xfId="0" applyNumberFormat="1" applyFont="1" applyFill="1" applyBorder="1" applyAlignment="1">
      <alignment horizontal="right" vertical="center"/>
    </xf>
    <xf numFmtId="49" fontId="23" fillId="3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left" vertical="center" wrapText="1"/>
    </xf>
    <xf numFmtId="4" fontId="23" fillId="3" borderId="2" xfId="0" applyNumberFormat="1" applyFont="1" applyFill="1" applyBorder="1" applyAlignment="1">
      <alignment horizontal="right" vertical="center"/>
    </xf>
    <xf numFmtId="49" fontId="23" fillId="8" borderId="2" xfId="0" applyNumberFormat="1" applyFont="1" applyFill="1" applyBorder="1" applyAlignment="1">
      <alignment horizontal="center" vertical="center"/>
    </xf>
    <xf numFmtId="4" fontId="4" fillId="14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8" borderId="13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6" fillId="0" borderId="17" xfId="0" applyFont="1" applyBorder="1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3" fontId="39" fillId="0" borderId="2" xfId="0" applyNumberFormat="1" applyFont="1" applyBorder="1"/>
    <xf numFmtId="4" fontId="4" fillId="10" borderId="2" xfId="0" applyNumberFormat="1" applyFont="1" applyFill="1" applyBorder="1" applyAlignment="1">
      <alignment vertical="center"/>
    </xf>
    <xf numFmtId="49" fontId="4" fillId="8" borderId="13" xfId="0" applyNumberFormat="1" applyFont="1" applyFill="1" applyBorder="1" applyAlignment="1">
      <alignment horizontal="center" vertical="center"/>
    </xf>
    <xf numFmtId="49" fontId="4" fillId="8" borderId="13" xfId="0" applyNumberFormat="1" applyFont="1" applyFill="1" applyBorder="1" applyAlignment="1">
      <alignment vertical="center"/>
    </xf>
    <xf numFmtId="4" fontId="15" fillId="0" borderId="2" xfId="0" applyNumberFormat="1" applyFont="1" applyBorder="1"/>
    <xf numFmtId="0" fontId="33" fillId="8" borderId="2" xfId="0" applyFont="1" applyFill="1" applyBorder="1" applyAlignment="1">
      <alignment horizontal="center" vertical="center"/>
    </xf>
    <xf numFmtId="4" fontId="24" fillId="0" borderId="2" xfId="0" applyNumberFormat="1" applyFont="1" applyBorder="1" applyAlignment="1">
      <alignment vertical="center"/>
    </xf>
    <xf numFmtId="0" fontId="24" fillId="3" borderId="2" xfId="0" applyFont="1" applyFill="1" applyBorder="1" applyAlignment="1">
      <alignment horizontal="right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 wrapText="1"/>
    </xf>
    <xf numFmtId="4" fontId="2" fillId="14" borderId="2" xfId="0" applyNumberFormat="1" applyFont="1" applyFill="1" applyBorder="1"/>
    <xf numFmtId="49" fontId="23" fillId="8" borderId="2" xfId="0" applyNumberFormat="1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14" fillId="4" borderId="6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/>
    <xf numFmtId="4" fontId="41" fillId="0" borderId="0" xfId="0" applyNumberFormat="1" applyFont="1"/>
    <xf numFmtId="0" fontId="0" fillId="0" borderId="14" xfId="0" applyBorder="1"/>
    <xf numFmtId="0" fontId="0" fillId="0" borderId="11" xfId="0" applyBorder="1"/>
    <xf numFmtId="0" fontId="6" fillId="0" borderId="11" xfId="0" applyFont="1" applyBorder="1"/>
    <xf numFmtId="0" fontId="6" fillId="0" borderId="14" xfId="0" applyFont="1" applyBorder="1"/>
    <xf numFmtId="0" fontId="0" fillId="0" borderId="12" xfId="0" applyBorder="1"/>
    <xf numFmtId="3" fontId="3" fillId="15" borderId="1" xfId="0" applyNumberFormat="1" applyFont="1" applyFill="1" applyBorder="1" applyAlignment="1">
      <alignment horizontal="right" vertical="center" wrapText="1"/>
    </xf>
    <xf numFmtId="3" fontId="9" fillId="4" borderId="5" xfId="0" applyNumberFormat="1" applyFont="1" applyFill="1" applyBorder="1" applyAlignment="1">
      <alignment horizontal="right" vertical="center"/>
    </xf>
    <xf numFmtId="0" fontId="6" fillId="5" borderId="11" xfId="0" applyFont="1" applyFill="1" applyBorder="1"/>
    <xf numFmtId="0" fontId="0" fillId="5" borderId="12" xfId="0" applyFill="1" applyBorder="1"/>
    <xf numFmtId="0" fontId="0" fillId="5" borderId="0" xfId="0" applyFill="1"/>
    <xf numFmtId="4" fontId="13" fillId="8" borderId="1" xfId="0" applyNumberFormat="1" applyFont="1" applyFill="1" applyBorder="1" applyAlignment="1">
      <alignment horizontal="right" vertical="center" wrapText="1"/>
    </xf>
    <xf numFmtId="4" fontId="13" fillId="8" borderId="4" xfId="0" applyNumberFormat="1" applyFont="1" applyFill="1" applyBorder="1" applyAlignment="1">
      <alignment horizontal="right" vertical="center" wrapText="1"/>
    </xf>
    <xf numFmtId="4" fontId="15" fillId="2" borderId="2" xfId="0" applyNumberFormat="1" applyFont="1" applyFill="1" applyBorder="1"/>
    <xf numFmtId="4" fontId="14" fillId="7" borderId="5" xfId="0" applyNumberFormat="1" applyFont="1" applyFill="1" applyBorder="1" applyAlignment="1">
      <alignment horizontal="right" vertical="center"/>
    </xf>
    <xf numFmtId="4" fontId="14" fillId="7" borderId="6" xfId="0" applyNumberFormat="1" applyFont="1" applyFill="1" applyBorder="1" applyAlignment="1">
      <alignment horizontal="right" vertical="center"/>
    </xf>
    <xf numFmtId="4" fontId="40" fillId="2" borderId="2" xfId="0" applyNumberFormat="1" applyFont="1" applyFill="1" applyBorder="1"/>
    <xf numFmtId="4" fontId="6" fillId="2" borderId="2" xfId="0" applyNumberFormat="1" applyFont="1" applyFill="1" applyBorder="1"/>
    <xf numFmtId="4" fontId="10" fillId="7" borderId="5" xfId="0" applyNumberFormat="1" applyFont="1" applyFill="1" applyBorder="1" applyAlignment="1">
      <alignment horizontal="right" vertical="center"/>
    </xf>
    <xf numFmtId="4" fontId="10" fillId="7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0" fontId="19" fillId="12" borderId="2" xfId="0" applyFont="1" applyFill="1" applyBorder="1" applyAlignment="1">
      <alignment horizontal="right" vertical="center"/>
    </xf>
    <xf numFmtId="0" fontId="25" fillId="12" borderId="2" xfId="0" applyFont="1" applyFill="1" applyBorder="1" applyAlignment="1">
      <alignment vertical="center"/>
    </xf>
    <xf numFmtId="49" fontId="19" fillId="12" borderId="2" xfId="0" applyNumberFormat="1" applyFont="1" applyFill="1" applyBorder="1" applyAlignment="1">
      <alignment horizontal="left" vertical="center"/>
    </xf>
    <xf numFmtId="4" fontId="21" fillId="12" borderId="2" xfId="0" applyNumberFormat="1" applyFont="1" applyFill="1" applyBorder="1" applyAlignment="1">
      <alignment horizontal="right" vertical="center"/>
    </xf>
    <xf numFmtId="0" fontId="1" fillId="5" borderId="19" xfId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horizontal="right" vertical="center"/>
    </xf>
    <xf numFmtId="0" fontId="0" fillId="14" borderId="0" xfId="0" applyFill="1"/>
    <xf numFmtId="0" fontId="2" fillId="2" borderId="2" xfId="0" applyFont="1" applyFill="1" applyBorder="1"/>
    <xf numFmtId="4" fontId="10" fillId="4" borderId="5" xfId="0" applyNumberFormat="1" applyFont="1" applyFill="1" applyBorder="1" applyAlignment="1">
      <alignment horizontal="right" vertical="center"/>
    </xf>
    <xf numFmtId="0" fontId="42" fillId="3" borderId="0" xfId="0" applyFont="1" applyFill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15" borderId="4" xfId="0" applyNumberFormat="1" applyFont="1" applyFill="1" applyBorder="1" applyAlignment="1">
      <alignment horizontal="right" vertical="center" wrapText="1"/>
    </xf>
    <xf numFmtId="3" fontId="9" fillId="4" borderId="6" xfId="0" applyNumberFormat="1" applyFont="1" applyFill="1" applyBorder="1" applyAlignment="1">
      <alignment horizontal="right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4" fontId="13" fillId="8" borderId="21" xfId="0" applyNumberFormat="1" applyFont="1" applyFill="1" applyBorder="1" applyAlignment="1">
      <alignment horizontal="right" vertical="center" wrapText="1"/>
    </xf>
    <xf numFmtId="4" fontId="14" fillId="7" borderId="22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/>
    <xf numFmtId="4" fontId="15" fillId="0" borderId="12" xfId="0" applyNumberFormat="1" applyFont="1" applyBorder="1"/>
    <xf numFmtId="0" fontId="3" fillId="3" borderId="4" xfId="0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10" fillId="4" borderId="2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vertical="center" wrapText="1"/>
    </xf>
    <xf numFmtId="4" fontId="3" fillId="4" borderId="20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right" vertical="center"/>
    </xf>
    <xf numFmtId="4" fontId="13" fillId="3" borderId="20" xfId="0" applyNumberFormat="1" applyFont="1" applyFill="1" applyBorder="1" applyAlignment="1">
      <alignment horizontal="right" vertical="center" wrapText="1"/>
    </xf>
    <xf numFmtId="4" fontId="15" fillId="5" borderId="2" xfId="1" applyNumberFormat="1" applyFont="1" applyFill="1" applyBorder="1" applyAlignment="1">
      <alignment vertical="top" wrapText="1"/>
    </xf>
    <xf numFmtId="4" fontId="9" fillId="7" borderId="2" xfId="0" applyNumberFormat="1" applyFont="1" applyFill="1" applyBorder="1" applyAlignment="1">
      <alignment horizontal="right" vertical="center"/>
    </xf>
    <xf numFmtId="4" fontId="13" fillId="8" borderId="2" xfId="0" applyNumberFormat="1" applyFont="1" applyFill="1" applyBorder="1" applyAlignment="1">
      <alignment horizontal="right" vertical="center" wrapText="1"/>
    </xf>
    <xf numFmtId="4" fontId="24" fillId="8" borderId="2" xfId="0" applyNumberFormat="1" applyFont="1" applyFill="1" applyBorder="1" applyAlignment="1">
      <alignment horizontal="left" vertical="center" wrapText="1"/>
    </xf>
    <xf numFmtId="0" fontId="0" fillId="0" borderId="23" xfId="0" applyBorder="1"/>
    <xf numFmtId="0" fontId="6" fillId="0" borderId="24" xfId="0" applyFont="1" applyBorder="1"/>
    <xf numFmtId="4" fontId="23" fillId="12" borderId="2" xfId="0" applyNumberFormat="1" applyFont="1" applyFill="1" applyBorder="1" applyAlignment="1">
      <alignment horizontal="right" vertical="center"/>
    </xf>
    <xf numFmtId="4" fontId="23" fillId="14" borderId="2" xfId="0" applyNumberFormat="1" applyFont="1" applyFill="1" applyBorder="1" applyAlignment="1">
      <alignment horizontal="right" vertical="center"/>
    </xf>
    <xf numFmtId="4" fontId="30" fillId="14" borderId="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9" fontId="20" fillId="13" borderId="2" xfId="0" applyNumberFormat="1" applyFont="1" applyFill="1" applyBorder="1" applyAlignment="1">
      <alignment horizontal="right" vertical="center" wrapText="1"/>
    </xf>
    <xf numFmtId="4" fontId="23" fillId="2" borderId="2" xfId="0" applyNumberFormat="1" applyFont="1" applyFill="1" applyBorder="1" applyAlignment="1">
      <alignment horizontal="right" vertical="center" wrapText="1"/>
    </xf>
    <xf numFmtId="4" fontId="23" fillId="2" borderId="2" xfId="0" applyNumberFormat="1" applyFont="1" applyFill="1" applyBorder="1" applyAlignment="1">
      <alignment vertical="center" wrapText="1"/>
    </xf>
    <xf numFmtId="49" fontId="4" fillId="9" borderId="13" xfId="0" applyNumberFormat="1" applyFont="1" applyFill="1" applyBorder="1" applyAlignment="1">
      <alignment horizontal="right" vertical="center"/>
    </xf>
    <xf numFmtId="4" fontId="32" fillId="13" borderId="2" xfId="0" applyNumberFormat="1" applyFont="1" applyFill="1" applyBorder="1" applyAlignment="1">
      <alignment horizontal="right" vertical="center" wrapText="1"/>
    </xf>
    <xf numFmtId="4" fontId="19" fillId="13" borderId="2" xfId="0" applyNumberFormat="1" applyFont="1" applyFill="1" applyBorder="1" applyAlignment="1">
      <alignment horizontal="right" vertical="center"/>
    </xf>
    <xf numFmtId="49" fontId="19" fillId="13" borderId="2" xfId="0" applyNumberFormat="1" applyFont="1" applyFill="1" applyBorder="1" applyAlignment="1">
      <alignment horizontal="right" vertical="center" wrapText="1"/>
    </xf>
    <xf numFmtId="49" fontId="23" fillId="8" borderId="2" xfId="0" applyNumberFormat="1" applyFont="1" applyFill="1" applyBorder="1" applyAlignment="1">
      <alignment horizontal="right" vertical="center" wrapText="1"/>
    </xf>
    <xf numFmtId="49" fontId="24" fillId="8" borderId="2" xfId="0" applyNumberFormat="1" applyFont="1" applyFill="1" applyBorder="1" applyAlignment="1">
      <alignment horizontal="right" vertical="center" wrapText="1"/>
    </xf>
    <xf numFmtId="49" fontId="32" fillId="8" borderId="2" xfId="0" applyNumberFormat="1" applyFont="1" applyFill="1" applyBorder="1" applyAlignment="1">
      <alignment horizontal="right" vertical="center" wrapText="1"/>
    </xf>
    <xf numFmtId="49" fontId="23" fillId="3" borderId="2" xfId="0" applyNumberFormat="1" applyFont="1" applyFill="1" applyBorder="1" applyAlignment="1">
      <alignment horizontal="right" vertical="center" wrapText="1"/>
    </xf>
    <xf numFmtId="49" fontId="21" fillId="3" borderId="2" xfId="0" applyNumberFormat="1" applyFont="1" applyFill="1" applyBorder="1" applyAlignment="1">
      <alignment horizontal="right" vertical="center" wrapText="1"/>
    </xf>
    <xf numFmtId="49" fontId="19" fillId="13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right" vertical="center"/>
    </xf>
    <xf numFmtId="0" fontId="45" fillId="0" borderId="3" xfId="3" quotePrefix="1" applyFont="1" applyBorder="1" applyAlignment="1">
      <alignment horizontal="center" vertical="center" wrapText="1"/>
    </xf>
    <xf numFmtId="0" fontId="45" fillId="0" borderId="3" xfId="3" applyFont="1" applyBorder="1" applyAlignment="1">
      <alignment horizontal="center" vertical="center" wrapText="1"/>
    </xf>
    <xf numFmtId="4" fontId="46" fillId="0" borderId="2" xfId="2" applyNumberFormat="1" applyFont="1" applyBorder="1" applyAlignment="1">
      <alignment horizontal="center" vertical="center" wrapText="1"/>
    </xf>
    <xf numFmtId="0" fontId="47" fillId="0" borderId="3" xfId="3" quotePrefix="1" applyFont="1" applyBorder="1" applyAlignment="1">
      <alignment horizontal="center" vertical="center" wrapText="1"/>
    </xf>
    <xf numFmtId="3" fontId="39" fillId="0" borderId="2" xfId="2" applyNumberFormat="1" applyFont="1" applyBorder="1" applyAlignment="1">
      <alignment horizontal="center" vertical="center" wrapText="1"/>
    </xf>
    <xf numFmtId="4" fontId="39" fillId="0" borderId="2" xfId="2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4" fontId="46" fillId="0" borderId="11" xfId="2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center"/>
    </xf>
    <xf numFmtId="0" fontId="47" fillId="0" borderId="2" xfId="4" applyFont="1" applyBorder="1" applyAlignment="1">
      <alignment horizontal="left" vertical="center" wrapText="1"/>
    </xf>
    <xf numFmtId="0" fontId="45" fillId="0" borderId="2" xfId="4" applyFont="1" applyBorder="1" applyAlignment="1">
      <alignment horizontal="left" vertical="center" wrapText="1"/>
    </xf>
    <xf numFmtId="4" fontId="45" fillId="0" borderId="2" xfId="4" applyNumberFormat="1" applyFont="1" applyBorder="1" applyAlignment="1">
      <alignment horizontal="right" vertical="center" wrapText="1"/>
    </xf>
    <xf numFmtId="4" fontId="46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4" fontId="47" fillId="0" borderId="2" xfId="4" applyNumberFormat="1" applyFont="1" applyBorder="1" applyAlignment="1">
      <alignment horizontal="right" vertical="center" wrapText="1"/>
    </xf>
    <xf numFmtId="4" fontId="39" fillId="0" borderId="2" xfId="0" applyNumberFormat="1" applyFont="1" applyBorder="1" applyAlignment="1">
      <alignment horizontal="right" vertical="center"/>
    </xf>
    <xf numFmtId="4" fontId="39" fillId="0" borderId="2" xfId="0" applyNumberFormat="1" applyFont="1" applyBorder="1" applyAlignment="1">
      <alignment horizontal="center" vertical="center"/>
    </xf>
    <xf numFmtId="0" fontId="46" fillId="2" borderId="2" xfId="0" applyFont="1" applyFill="1" applyBorder="1" applyAlignment="1">
      <alignment horizontal="left" vertical="center"/>
    </xf>
    <xf numFmtId="0" fontId="45" fillId="2" borderId="2" xfId="4" applyFont="1" applyFill="1" applyBorder="1" applyAlignment="1">
      <alignment horizontal="left" vertical="center" wrapText="1"/>
    </xf>
    <xf numFmtId="4" fontId="45" fillId="2" borderId="2" xfId="4" applyNumberFormat="1" applyFont="1" applyFill="1" applyBorder="1" applyAlignment="1">
      <alignment horizontal="right" vertical="center" wrapText="1"/>
    </xf>
    <xf numFmtId="4" fontId="46" fillId="2" borderId="2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left" vertical="center"/>
    </xf>
    <xf numFmtId="0" fontId="47" fillId="2" borderId="2" xfId="4" applyFont="1" applyFill="1" applyBorder="1" applyAlignment="1">
      <alignment horizontal="left" vertical="center" wrapText="1"/>
    </xf>
    <xf numFmtId="4" fontId="47" fillId="2" borderId="2" xfId="4" applyNumberFormat="1" applyFont="1" applyFill="1" applyBorder="1" applyAlignment="1">
      <alignment horizontal="right" vertical="center" wrapText="1"/>
    </xf>
    <xf numFmtId="4" fontId="39" fillId="2" borderId="2" xfId="0" applyNumberFormat="1" applyFont="1" applyFill="1" applyBorder="1" applyAlignment="1">
      <alignment horizontal="right" vertical="center"/>
    </xf>
    <xf numFmtId="4" fontId="39" fillId="2" borderId="2" xfId="0" applyNumberFormat="1" applyFont="1" applyFill="1" applyBorder="1" applyAlignment="1">
      <alignment horizontal="center" vertical="center"/>
    </xf>
    <xf numFmtId="4" fontId="46" fillId="2" borderId="2" xfId="0" applyNumberFormat="1" applyFont="1" applyFill="1" applyBorder="1" applyAlignment="1">
      <alignment horizontal="right" vertical="center"/>
    </xf>
    <xf numFmtId="0" fontId="46" fillId="14" borderId="2" xfId="0" applyFont="1" applyFill="1" applyBorder="1" applyAlignment="1">
      <alignment horizontal="left" vertical="center"/>
    </xf>
    <xf numFmtId="0" fontId="47" fillId="14" borderId="2" xfId="4" applyFont="1" applyFill="1" applyBorder="1" applyAlignment="1">
      <alignment horizontal="left" vertical="center" wrapText="1"/>
    </xf>
    <xf numFmtId="0" fontId="45" fillId="14" borderId="2" xfId="4" applyFont="1" applyFill="1" applyBorder="1" applyAlignment="1">
      <alignment horizontal="left" vertical="center" wrapText="1"/>
    </xf>
    <xf numFmtId="4" fontId="45" fillId="14" borderId="2" xfId="4" applyNumberFormat="1" applyFont="1" applyFill="1" applyBorder="1" applyAlignment="1">
      <alignment horizontal="right" vertical="center" wrapText="1"/>
    </xf>
    <xf numFmtId="4" fontId="46" fillId="14" borderId="2" xfId="0" applyNumberFormat="1" applyFont="1" applyFill="1" applyBorder="1" applyAlignment="1">
      <alignment horizontal="center" vertical="center"/>
    </xf>
    <xf numFmtId="3" fontId="47" fillId="0" borderId="2" xfId="4" applyNumberFormat="1" applyFont="1" applyBorder="1" applyAlignment="1">
      <alignment horizontal="right" vertical="center" wrapText="1"/>
    </xf>
    <xf numFmtId="0" fontId="46" fillId="0" borderId="0" xfId="0" applyFont="1" applyAlignment="1">
      <alignment horizontal="left" vertical="center"/>
    </xf>
    <xf numFmtId="0" fontId="47" fillId="0" borderId="0" xfId="4" applyFont="1" applyAlignment="1">
      <alignment horizontal="left" vertical="center" wrapText="1"/>
    </xf>
    <xf numFmtId="3" fontId="47" fillId="0" borderId="0" xfId="4" applyNumberFormat="1" applyFont="1" applyAlignment="1">
      <alignment horizontal="right" vertical="center" wrapText="1"/>
    </xf>
    <xf numFmtId="4" fontId="46" fillId="0" borderId="0" xfId="0" applyNumberFormat="1" applyFont="1" applyAlignment="1">
      <alignment horizontal="center" vertical="center"/>
    </xf>
    <xf numFmtId="0" fontId="45" fillId="0" borderId="2" xfId="5" applyFont="1" applyBorder="1" applyAlignment="1">
      <alignment horizontal="left" vertical="center" wrapText="1"/>
    </xf>
    <xf numFmtId="4" fontId="46" fillId="0" borderId="2" xfId="0" applyNumberFormat="1" applyFont="1" applyBorder="1" applyAlignment="1">
      <alignment horizontal="right" vertical="center"/>
    </xf>
    <xf numFmtId="0" fontId="47" fillId="0" borderId="2" xfId="5" applyFont="1" applyBorder="1" applyAlignment="1">
      <alignment horizontal="left" vertical="center" wrapText="1"/>
    </xf>
    <xf numFmtId="0" fontId="39" fillId="0" borderId="0" xfId="0" applyFont="1"/>
    <xf numFmtId="0" fontId="45" fillId="2" borderId="2" xfId="6" applyFont="1" applyFill="1" applyBorder="1" applyAlignment="1">
      <alignment horizontal="left" vertical="center" wrapText="1"/>
    </xf>
    <xf numFmtId="0" fontId="47" fillId="2" borderId="2" xfId="6" applyFont="1" applyFill="1" applyBorder="1" applyAlignment="1">
      <alignment horizontal="left" vertical="center" wrapText="1"/>
    </xf>
    <xf numFmtId="0" fontId="45" fillId="0" borderId="2" xfId="6" applyFont="1" applyBorder="1" applyAlignment="1">
      <alignment horizontal="left" vertical="center" wrapText="1"/>
    </xf>
    <xf numFmtId="4" fontId="46" fillId="14" borderId="2" xfId="0" applyNumberFormat="1" applyFont="1" applyFill="1" applyBorder="1" applyAlignment="1">
      <alignment horizontal="right" vertical="center"/>
    </xf>
    <xf numFmtId="0" fontId="39" fillId="14" borderId="2" xfId="0" applyFont="1" applyFill="1" applyBorder="1" applyAlignment="1">
      <alignment horizontal="left" vertical="center"/>
    </xf>
    <xf numFmtId="4" fontId="47" fillId="14" borderId="2" xfId="4" applyNumberFormat="1" applyFont="1" applyFill="1" applyBorder="1" applyAlignment="1">
      <alignment horizontal="right" vertical="center" wrapText="1"/>
    </xf>
    <xf numFmtId="4" fontId="39" fillId="14" borderId="2" xfId="0" applyNumberFormat="1" applyFont="1" applyFill="1" applyBorder="1" applyAlignment="1">
      <alignment horizontal="right" vertical="center"/>
    </xf>
    <xf numFmtId="0" fontId="45" fillId="2" borderId="2" xfId="5" applyFont="1" applyFill="1" applyBorder="1" applyAlignment="1">
      <alignment horizontal="left" vertical="center" wrapText="1"/>
    </xf>
    <xf numFmtId="0" fontId="45" fillId="14" borderId="2" xfId="5" applyFont="1" applyFill="1" applyBorder="1" applyAlignment="1">
      <alignment horizontal="left" vertical="center" wrapText="1"/>
    </xf>
    <xf numFmtId="0" fontId="45" fillId="14" borderId="2" xfId="6" applyFont="1" applyFill="1" applyBorder="1" applyAlignment="1">
      <alignment horizontal="left" vertical="center" wrapText="1"/>
    </xf>
    <xf numFmtId="0" fontId="31" fillId="12" borderId="2" xfId="0" applyFont="1" applyFill="1" applyBorder="1"/>
    <xf numFmtId="4" fontId="31" fillId="12" borderId="2" xfId="0" applyNumberFormat="1" applyFont="1" applyFill="1" applyBorder="1" applyAlignment="1">
      <alignment horizontal="right"/>
    </xf>
    <xf numFmtId="4" fontId="31" fillId="12" borderId="2" xfId="0" applyNumberFormat="1" applyFont="1" applyFill="1" applyBorder="1"/>
    <xf numFmtId="49" fontId="20" fillId="13" borderId="2" xfId="0" applyNumberFormat="1" applyFont="1" applyFill="1" applyBorder="1" applyAlignment="1">
      <alignment horizontal="center" vertical="center"/>
    </xf>
    <xf numFmtId="49" fontId="30" fillId="14" borderId="2" xfId="0" applyNumberFormat="1" applyFont="1" applyFill="1" applyBorder="1"/>
    <xf numFmtId="49" fontId="31" fillId="14" borderId="2" xfId="0" applyNumberFormat="1" applyFont="1" applyFill="1" applyBorder="1"/>
    <xf numFmtId="0" fontId="0" fillId="2" borderId="0" xfId="0" applyFill="1"/>
    <xf numFmtId="0" fontId="2" fillId="12" borderId="2" xfId="0" applyFont="1" applyFill="1" applyBorder="1"/>
    <xf numFmtId="0" fontId="5" fillId="12" borderId="2" xfId="0" applyFont="1" applyFill="1" applyBorder="1"/>
    <xf numFmtId="4" fontId="2" fillId="12" borderId="2" xfId="0" applyNumberFormat="1" applyFont="1" applyFill="1" applyBorder="1"/>
    <xf numFmtId="0" fontId="48" fillId="0" borderId="0" xfId="0" applyFont="1"/>
    <xf numFmtId="0" fontId="48" fillId="14" borderId="2" xfId="0" applyFont="1" applyFill="1" applyBorder="1"/>
    <xf numFmtId="49" fontId="4" fillId="8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right" vertical="center" wrapText="1"/>
    </xf>
    <xf numFmtId="49" fontId="23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vertical="center"/>
    </xf>
    <xf numFmtId="4" fontId="23" fillId="0" borderId="2" xfId="0" applyNumberFormat="1" applyFont="1" applyBorder="1" applyAlignment="1">
      <alignment horizontal="right" vertical="center"/>
    </xf>
    <xf numFmtId="4" fontId="10" fillId="4" borderId="2" xfId="0" applyNumberFormat="1" applyFont="1" applyFill="1" applyBorder="1" applyAlignment="1">
      <alignment horizontal="right" vertical="center"/>
    </xf>
    <xf numFmtId="0" fontId="26" fillId="0" borderId="2" xfId="0" applyFont="1" applyBorder="1" applyAlignment="1">
      <alignment vertical="center"/>
    </xf>
    <xf numFmtId="3" fontId="32" fillId="13" borderId="2" xfId="0" applyNumberFormat="1" applyFont="1" applyFill="1" applyBorder="1" applyAlignment="1">
      <alignment horizontal="center" vertical="center"/>
    </xf>
    <xf numFmtId="3" fontId="24" fillId="0" borderId="2" xfId="0" applyNumberFormat="1" applyFont="1" applyBorder="1" applyAlignment="1">
      <alignment vertical="center"/>
    </xf>
    <xf numFmtId="4" fontId="49" fillId="4" borderId="5" xfId="0" applyNumberFormat="1" applyFont="1" applyFill="1" applyBorder="1" applyAlignment="1">
      <alignment horizontal="right" vertical="center"/>
    </xf>
    <xf numFmtId="4" fontId="38" fillId="0" borderId="2" xfId="0" applyNumberFormat="1" applyFont="1" applyBorder="1"/>
    <xf numFmtId="4" fontId="49" fillId="4" borderId="6" xfId="0" applyNumberFormat="1" applyFont="1" applyFill="1" applyBorder="1" applyAlignment="1">
      <alignment horizontal="right" vertical="center"/>
    </xf>
    <xf numFmtId="4" fontId="50" fillId="5" borderId="2" xfId="0" applyNumberFormat="1" applyFont="1" applyFill="1" applyBorder="1"/>
    <xf numFmtId="165" fontId="39" fillId="0" borderId="2" xfId="2" applyNumberFormat="1" applyFont="1" applyBorder="1" applyAlignment="1">
      <alignment horizontal="center" vertical="center" wrapText="1"/>
    </xf>
    <xf numFmtId="4" fontId="15" fillId="5" borderId="2" xfId="0" applyNumberFormat="1" applyFont="1" applyFill="1" applyBorder="1" applyAlignment="1">
      <alignment vertical="top"/>
    </xf>
    <xf numFmtId="0" fontId="2" fillId="0" borderId="0" xfId="0" applyFont="1"/>
    <xf numFmtId="0" fontId="23" fillId="0" borderId="2" xfId="0" applyFont="1" applyBorder="1" applyAlignment="1">
      <alignment horizontal="right" vertical="center"/>
    </xf>
    <xf numFmtId="49" fontId="23" fillId="0" borderId="2" xfId="0" applyNumberFormat="1" applyFont="1" applyBorder="1" applyAlignment="1">
      <alignment horizontal="left" vertical="center"/>
    </xf>
    <xf numFmtId="4" fontId="19" fillId="13" borderId="2" xfId="0" applyNumberFormat="1" applyFont="1" applyFill="1" applyBorder="1" applyAlignment="1">
      <alignment horizontal="center" vertical="center"/>
    </xf>
    <xf numFmtId="2" fontId="2" fillId="14" borderId="2" xfId="0" applyNumberFormat="1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2" fillId="2" borderId="0" xfId="1" applyFont="1" applyFill="1" applyAlignment="1">
      <alignment horizontal="center" vertical="center" wrapText="1"/>
    </xf>
    <xf numFmtId="0" fontId="4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3" fillId="5" borderId="11" xfId="1" applyFont="1" applyFill="1" applyBorder="1" applyAlignment="1">
      <alignment horizontal="left" vertical="center" wrapText="1"/>
    </xf>
    <xf numFmtId="0" fontId="3" fillId="5" borderId="12" xfId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6" fillId="5" borderId="11" xfId="1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51" fillId="2" borderId="2" xfId="0" applyFont="1" applyFill="1" applyBorder="1" applyAlignment="1">
      <alignment horizontal="left" vertical="center" wrapText="1"/>
    </xf>
    <xf numFmtId="3" fontId="52" fillId="2" borderId="12" xfId="0" applyNumberFormat="1" applyFont="1" applyFill="1" applyBorder="1" applyAlignment="1">
      <alignment horizontal="right"/>
    </xf>
    <xf numFmtId="3" fontId="52" fillId="2" borderId="2" xfId="0" applyNumberFormat="1" applyFont="1" applyFill="1" applyBorder="1" applyAlignment="1">
      <alignment horizontal="right"/>
    </xf>
    <xf numFmtId="4" fontId="51" fillId="2" borderId="2" xfId="0" applyNumberFormat="1" applyFont="1" applyFill="1" applyBorder="1" applyAlignment="1">
      <alignment horizontal="right"/>
    </xf>
    <xf numFmtId="3" fontId="51" fillId="2" borderId="2" xfId="0" applyNumberFormat="1" applyFont="1" applyFill="1" applyBorder="1" applyAlignment="1">
      <alignment horizontal="right"/>
    </xf>
    <xf numFmtId="3" fontId="52" fillId="0" borderId="2" xfId="0" applyNumberFormat="1" applyFont="1" applyBorder="1"/>
    <xf numFmtId="4" fontId="51" fillId="0" borderId="2" xfId="0" applyNumberFormat="1" applyFont="1" applyBorder="1"/>
    <xf numFmtId="4" fontId="51" fillId="2" borderId="2" xfId="0" applyNumberFormat="1" applyFont="1" applyFill="1" applyBorder="1"/>
    <xf numFmtId="3" fontId="51" fillId="2" borderId="2" xfId="0" applyNumberFormat="1" applyFont="1" applyFill="1" applyBorder="1"/>
    <xf numFmtId="0" fontId="52" fillId="2" borderId="2" xfId="0" applyFont="1" applyFill="1" applyBorder="1" applyAlignment="1">
      <alignment horizontal="left" vertical="center" wrapText="1"/>
    </xf>
    <xf numFmtId="4" fontId="52" fillId="0" borderId="2" xfId="0" applyNumberFormat="1" applyFont="1" applyBorder="1"/>
    <xf numFmtId="4" fontId="52" fillId="2" borderId="2" xfId="0" applyNumberFormat="1" applyFont="1" applyFill="1" applyBorder="1"/>
    <xf numFmtId="3" fontId="52" fillId="2" borderId="2" xfId="0" applyNumberFormat="1" applyFont="1" applyFill="1" applyBorder="1"/>
    <xf numFmtId="0" fontId="0" fillId="0" borderId="2" xfId="0" applyFont="1" applyBorder="1"/>
    <xf numFmtId="4" fontId="0" fillId="0" borderId="2" xfId="0" applyNumberFormat="1" applyFont="1" applyBorder="1"/>
    <xf numFmtId="0" fontId="51" fillId="16" borderId="2" xfId="0" applyFont="1" applyFill="1" applyBorder="1" applyAlignment="1">
      <alignment horizontal="center" vertical="center" wrapText="1"/>
    </xf>
    <xf numFmtId="0" fontId="51" fillId="16" borderId="12" xfId="0" applyFont="1" applyFill="1" applyBorder="1" applyAlignment="1">
      <alignment horizontal="center" vertical="center" wrapText="1"/>
    </xf>
    <xf numFmtId="0" fontId="53" fillId="5" borderId="2" xfId="0" applyFont="1" applyFill="1" applyBorder="1" applyAlignment="1">
      <alignment horizontal="center" vertical="center" wrapText="1"/>
    </xf>
    <xf numFmtId="0" fontId="53" fillId="5" borderId="12" xfId="0" applyFont="1" applyFill="1" applyBorder="1" applyAlignment="1">
      <alignment horizontal="center" vertical="center" wrapText="1"/>
    </xf>
    <xf numFmtId="4" fontId="51" fillId="2" borderId="2" xfId="0" applyNumberFormat="1" applyFont="1" applyFill="1" applyBorder="1" applyAlignment="1">
      <alignment horizontal="right" vertical="center" wrapText="1"/>
    </xf>
    <xf numFmtId="4" fontId="53" fillId="2" borderId="2" xfId="0" applyNumberFormat="1" applyFont="1" applyFill="1" applyBorder="1" applyAlignment="1">
      <alignment horizontal="right" vertical="center"/>
    </xf>
    <xf numFmtId="4" fontId="54" fillId="2" borderId="2" xfId="0" applyNumberFormat="1" applyFont="1" applyFill="1" applyBorder="1" applyAlignment="1">
      <alignment horizontal="right"/>
    </xf>
    <xf numFmtId="4" fontId="52" fillId="2" borderId="2" xfId="0" applyNumberFormat="1" applyFont="1" applyFill="1" applyBorder="1" applyAlignment="1">
      <alignment horizontal="right" vertical="center" wrapText="1"/>
    </xf>
    <xf numFmtId="0" fontId="52" fillId="2" borderId="2" xfId="0" quotePrefix="1" applyFont="1" applyFill="1" applyBorder="1" applyAlignment="1">
      <alignment horizontal="left" vertical="center"/>
    </xf>
    <xf numFmtId="0" fontId="55" fillId="2" borderId="2" xfId="0" quotePrefix="1" applyFont="1" applyFill="1" applyBorder="1" applyAlignment="1">
      <alignment horizontal="left" vertical="center"/>
    </xf>
    <xf numFmtId="0" fontId="55" fillId="2" borderId="2" xfId="0" quotePrefix="1" applyFont="1" applyFill="1" applyBorder="1" applyAlignment="1">
      <alignment horizontal="left" vertical="center" wrapText="1"/>
    </xf>
    <xf numFmtId="4" fontId="55" fillId="2" borderId="2" xfId="0" quotePrefix="1" applyNumberFormat="1" applyFont="1" applyFill="1" applyBorder="1" applyAlignment="1">
      <alignment horizontal="right" vertical="center" wrapText="1"/>
    </xf>
    <xf numFmtId="0" fontId="51" fillId="2" borderId="2" xfId="0" applyFont="1" applyFill="1" applyBorder="1" applyAlignment="1">
      <alignment horizontal="left" vertical="center"/>
    </xf>
    <xf numFmtId="0" fontId="51" fillId="2" borderId="2" xfId="0" applyFont="1" applyFill="1" applyBorder="1" applyAlignment="1">
      <alignment vertical="center" wrapText="1"/>
    </xf>
    <xf numFmtId="4" fontId="51" fillId="2" borderId="2" xfId="0" applyNumberFormat="1" applyFont="1" applyFill="1" applyBorder="1" applyAlignment="1">
      <alignment vertical="center" wrapText="1"/>
    </xf>
    <xf numFmtId="0" fontId="52" fillId="2" borderId="2" xfId="0" applyFont="1" applyFill="1" applyBorder="1" applyAlignment="1">
      <alignment vertical="center" wrapText="1"/>
    </xf>
    <xf numFmtId="4" fontId="52" fillId="2" borderId="2" xfId="0" applyNumberFormat="1" applyFont="1" applyFill="1" applyBorder="1" applyAlignment="1">
      <alignment vertical="center" wrapText="1"/>
    </xf>
    <xf numFmtId="4" fontId="53" fillId="2" borderId="2" xfId="0" applyNumberFormat="1" applyFont="1" applyFill="1" applyBorder="1" applyAlignment="1">
      <alignment horizontal="right"/>
    </xf>
    <xf numFmtId="4" fontId="54" fillId="2" borderId="2" xfId="0" applyNumberFormat="1" applyFont="1" applyFill="1" applyBorder="1" applyAlignment="1">
      <alignment horizontal="right" wrapText="1"/>
    </xf>
    <xf numFmtId="3" fontId="55" fillId="2" borderId="2" xfId="0" quotePrefix="1" applyNumberFormat="1" applyFont="1" applyFill="1" applyBorder="1" applyAlignment="1">
      <alignment horizontal="left" vertical="center"/>
    </xf>
    <xf numFmtId="4" fontId="55" fillId="2" borderId="2" xfId="0" quotePrefix="1" applyNumberFormat="1" applyFont="1" applyFill="1" applyBorder="1" applyAlignment="1">
      <alignment horizontal="right" vertical="center"/>
    </xf>
  </cellXfs>
  <cellStyles count="7">
    <cellStyle name="Normalno" xfId="0" builtinId="0"/>
    <cellStyle name="Normalno 2" xfId="1" xr:uid="{F0596B9A-72E7-44AF-A2C9-F212A28187EC}"/>
    <cellStyle name="Obično_1Prihodi-rashodi2004" xfId="2" xr:uid="{6814F4C1-3405-40A4-96DA-A64FC79E8BEC}"/>
    <cellStyle name="Obično_bilanca" xfId="3" xr:uid="{DAC9BE06-AF2E-4824-9344-F302AE5B1E85}"/>
    <cellStyle name="Obično_List4" xfId="5" xr:uid="{9DEC8AB8-86D9-411C-8AC9-981A90D9F0FE}"/>
    <cellStyle name="Obično_List5" xfId="6" xr:uid="{506074D5-5737-4141-B69B-8BC1DCFA7C88}"/>
    <cellStyle name="Obično_List7" xfId="4" xr:uid="{9C6254F8-AEF3-4DA0-A2D0-643973023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143435</xdr:rowOff>
    </xdr:from>
    <xdr:to>
      <xdr:col>4</xdr:col>
      <xdr:colOff>832597</xdr:colOff>
      <xdr:row>4</xdr:row>
      <xdr:rowOff>70094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818506C-E7BB-1DE0-CBEA-73566803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3435"/>
          <a:ext cx="3118597" cy="64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2533650</xdr:colOff>
      <xdr:row>3</xdr:row>
      <xdr:rowOff>41896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0161DD2-F3E7-46B2-B9A3-88B63819F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95625" cy="61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180975</xdr:rowOff>
    </xdr:from>
    <xdr:to>
      <xdr:col>5</xdr:col>
      <xdr:colOff>85725</xdr:colOff>
      <xdr:row>3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BA42E53-1CFF-D4B3-2C12-96A24DB3B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0975"/>
          <a:ext cx="2676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1</xdr:row>
      <xdr:rowOff>21457</xdr:rowOff>
    </xdr:from>
    <xdr:to>
      <xdr:col>5</xdr:col>
      <xdr:colOff>371476</xdr:colOff>
      <xdr:row>4</xdr:row>
      <xdr:rowOff>47625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32511B2-6D36-8509-FDE5-50F64943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211957"/>
          <a:ext cx="2895600" cy="59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165552</xdr:rowOff>
    </xdr:from>
    <xdr:to>
      <xdr:col>2</xdr:col>
      <xdr:colOff>2295525</xdr:colOff>
      <xdr:row>3</xdr:row>
      <xdr:rowOff>152400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4EBB7F2-E69F-3454-AB63-2ADF8173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65552"/>
          <a:ext cx="2705100" cy="558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dra\Downloads\Izvr&#353;enje%2030.06.2023%20(1).xlsx" TargetMode="External"/><Relationship Id="rId1" Type="http://schemas.openxmlformats.org/officeDocument/2006/relationships/externalLinkPath" Target="Izvr&#353;enje%2030.06.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RAČUN PRIHODA I RASHODA"/>
      <sheetName val="List2"/>
      <sheetName val="List1"/>
      <sheetName val="Rashodi -funkcijska"/>
      <sheetName val="Račun financiranja"/>
      <sheetName val="POSEBNI_DIO_"/>
      <sheetName val="KONTROLNA TABL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2337-4779-4F28-979A-801EC7E5CCF4}">
  <sheetPr>
    <pageSetUpPr fitToPage="1"/>
  </sheetPr>
  <dimension ref="A6:L37"/>
  <sheetViews>
    <sheetView topLeftCell="A4" zoomScale="85" zoomScaleNormal="85" workbookViewId="0">
      <selection activeCell="A28" sqref="A28:E28"/>
    </sheetView>
  </sheetViews>
  <sheetFormatPr defaultRowHeight="15"/>
  <cols>
    <col min="1" max="4" width="8.85546875" customWidth="1"/>
    <col min="5" max="5" width="22.85546875" customWidth="1"/>
    <col min="6" max="7" width="0" hidden="1" customWidth="1"/>
    <col min="8" max="8" width="16" customWidth="1"/>
    <col min="9" max="11" width="15.28515625" customWidth="1"/>
    <col min="12" max="12" width="16.140625" customWidth="1"/>
    <col min="13" max="13" width="8.85546875" customWidth="1"/>
  </cols>
  <sheetData>
    <row r="6" spans="1:12" ht="18.75">
      <c r="A6" s="371" t="s">
        <v>262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</row>
    <row r="7" spans="1:12" ht="18.75">
      <c r="A7" s="372" t="s">
        <v>0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</row>
    <row r="8" spans="1:12" ht="18.75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2" ht="31.5">
      <c r="A9" s="373" t="s">
        <v>1</v>
      </c>
      <c r="B9" s="373"/>
      <c r="C9" s="373"/>
      <c r="D9" s="373"/>
      <c r="E9" s="373"/>
      <c r="F9" s="1" t="s">
        <v>2</v>
      </c>
      <c r="G9" s="242" t="s">
        <v>3</v>
      </c>
      <c r="H9" s="254" t="s">
        <v>238</v>
      </c>
      <c r="I9" s="2" t="s">
        <v>145</v>
      </c>
      <c r="J9" s="2" t="s">
        <v>222</v>
      </c>
      <c r="K9" s="3" t="s">
        <v>146</v>
      </c>
      <c r="L9" s="4" t="s">
        <v>237</v>
      </c>
    </row>
    <row r="10" spans="1:12" ht="15.75">
      <c r="A10" s="374" t="s">
        <v>4</v>
      </c>
      <c r="B10" s="374"/>
      <c r="C10" s="374"/>
      <c r="D10" s="374"/>
      <c r="E10" s="374"/>
      <c r="F10" s="5" t="e">
        <f>SUM(F11:F12)</f>
        <v>#REF!</v>
      </c>
      <c r="G10" s="5" t="e">
        <f>SUM(G11:G12)</f>
        <v>#REF!</v>
      </c>
      <c r="H10" s="255">
        <v>2793521.44</v>
      </c>
      <c r="I10" s="6">
        <v>3869239</v>
      </c>
      <c r="J10" s="6">
        <v>3939724</v>
      </c>
      <c r="K10" s="7">
        <v>3732624</v>
      </c>
      <c r="L10" s="8">
        <v>3847624</v>
      </c>
    </row>
    <row r="11" spans="1:12" ht="15.75">
      <c r="A11" s="375" t="s">
        <v>5</v>
      </c>
      <c r="B11" s="375"/>
      <c r="C11" s="375"/>
      <c r="D11" s="375"/>
      <c r="E11" s="375"/>
      <c r="F11" s="9" t="e">
        <f>SUM('[1]RAČUN PRIHODA I RASHODA'!#REF!)</f>
        <v>#REF!</v>
      </c>
      <c r="G11" s="9" t="e">
        <f>SUM('[1]RAČUN PRIHODA I RASHODA'!#REF!)</f>
        <v>#REF!</v>
      </c>
      <c r="H11" s="10">
        <v>2793521.44</v>
      </c>
      <c r="I11" s="10">
        <v>3869239</v>
      </c>
      <c r="J11" s="10">
        <v>3939724</v>
      </c>
      <c r="K11" s="11">
        <v>3722624</v>
      </c>
      <c r="L11" s="208">
        <v>3847624</v>
      </c>
    </row>
    <row r="12" spans="1:12" ht="15.75">
      <c r="A12" s="376" t="s">
        <v>6</v>
      </c>
      <c r="B12" s="376"/>
      <c r="C12" s="376"/>
      <c r="D12" s="376"/>
      <c r="E12" s="376"/>
      <c r="F12" s="13" t="e">
        <f>SUM('[1]RAČUN PRIHODA I RASHODA'!#REF!)</f>
        <v>#REF!</v>
      </c>
      <c r="G12" s="13" t="e">
        <f>SUM('[1]RAČUN PRIHODA I RASHODA'!#REF!)</f>
        <v>#REF!</v>
      </c>
      <c r="H12" s="14">
        <v>0</v>
      </c>
      <c r="I12" s="14">
        <v>0</v>
      </c>
      <c r="J12" s="14">
        <v>0</v>
      </c>
      <c r="K12" s="15">
        <v>0</v>
      </c>
      <c r="L12" s="208">
        <v>0</v>
      </c>
    </row>
    <row r="13" spans="1:12" ht="15.75">
      <c r="A13" s="377" t="s">
        <v>7</v>
      </c>
      <c r="B13" s="377"/>
      <c r="C13" s="377"/>
      <c r="D13" s="377"/>
      <c r="E13" s="377"/>
      <c r="F13" s="16" t="e">
        <f t="shared" ref="F13:G13" si="0">SUM(F14:F15)</f>
        <v>#REF!</v>
      </c>
      <c r="G13" s="16" t="e">
        <f t="shared" si="0"/>
        <v>#REF!</v>
      </c>
      <c r="H13" s="17">
        <v>2854647.79</v>
      </c>
      <c r="I13" s="17">
        <v>3789239</v>
      </c>
      <c r="J13" s="17">
        <v>4148624</v>
      </c>
      <c r="K13" s="18">
        <v>3722624</v>
      </c>
      <c r="L13" s="8">
        <v>3840624</v>
      </c>
    </row>
    <row r="14" spans="1:12" ht="15.75">
      <c r="A14" s="375" t="s">
        <v>8</v>
      </c>
      <c r="B14" s="375"/>
      <c r="C14" s="375"/>
      <c r="D14" s="375"/>
      <c r="E14" s="375"/>
      <c r="F14" s="9" t="e">
        <f>SUM('[1]RAČUN PRIHODA I RASHODA'!#REF!)</f>
        <v>#REF!</v>
      </c>
      <c r="G14" s="9" t="e">
        <f>SUM('[1]RAČUN PRIHODA I RASHODA'!#REF!)</f>
        <v>#REF!</v>
      </c>
      <c r="H14" s="10">
        <v>2688651.96</v>
      </c>
      <c r="I14" s="10">
        <v>3527615</v>
      </c>
      <c r="J14" s="10">
        <v>3535624</v>
      </c>
      <c r="K14" s="15">
        <v>3624000</v>
      </c>
      <c r="L14" s="208">
        <v>3727000</v>
      </c>
    </row>
    <row r="15" spans="1:12" ht="15.75">
      <c r="A15" s="376" t="s">
        <v>9</v>
      </c>
      <c r="B15" s="376"/>
      <c r="C15" s="376"/>
      <c r="D15" s="376"/>
      <c r="E15" s="376"/>
      <c r="F15" s="13" t="e">
        <f>SUM('[1]RAČUN PRIHODA I RASHODA'!#REF!)</f>
        <v>#REF!</v>
      </c>
      <c r="G15" s="13" t="e">
        <f>SUM('[1]RAČUN PRIHODA I RASHODA'!#REF!)</f>
        <v>#REF!</v>
      </c>
      <c r="H15" s="14">
        <v>165995.82999999999</v>
      </c>
      <c r="I15" s="14">
        <v>261624</v>
      </c>
      <c r="J15" s="14">
        <v>613000</v>
      </c>
      <c r="K15" s="209">
        <v>98624</v>
      </c>
      <c r="L15" s="208">
        <v>113624</v>
      </c>
    </row>
    <row r="16" spans="1:12" ht="15.75">
      <c r="A16" s="378" t="s">
        <v>10</v>
      </c>
      <c r="B16" s="378"/>
      <c r="C16" s="378"/>
      <c r="D16" s="378"/>
      <c r="E16" s="378"/>
      <c r="F16" s="19" t="e">
        <f>SUM(F10-F13)</f>
        <v>#REF!</v>
      </c>
      <c r="G16" s="19" t="e">
        <f>SUM(G10-G13)</f>
        <v>#REF!</v>
      </c>
      <c r="H16" s="238">
        <v>227122.28</v>
      </c>
      <c r="I16" s="20">
        <v>80000</v>
      </c>
      <c r="J16" s="238">
        <v>208900</v>
      </c>
      <c r="K16" s="207">
        <v>10000</v>
      </c>
      <c r="L16" s="21">
        <v>7000</v>
      </c>
    </row>
    <row r="17" spans="1:12" ht="15.7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2" ht="15.75">
      <c r="A18" s="379" t="s">
        <v>11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pans="1:12" ht="31.5">
      <c r="A19" s="369" t="s">
        <v>12</v>
      </c>
      <c r="B19" s="370"/>
      <c r="C19" s="370"/>
      <c r="D19" s="370"/>
      <c r="E19" s="370"/>
      <c r="F19" s="1" t="s">
        <v>2</v>
      </c>
      <c r="G19" s="242" t="s">
        <v>3</v>
      </c>
      <c r="H19" s="243" t="s">
        <v>239</v>
      </c>
      <c r="I19" s="246" t="s">
        <v>145</v>
      </c>
      <c r="J19" s="2" t="s">
        <v>222</v>
      </c>
      <c r="K19" s="3" t="s">
        <v>240</v>
      </c>
      <c r="L19" s="4" t="s">
        <v>237</v>
      </c>
    </row>
    <row r="20" spans="1:12" ht="15.75">
      <c r="A20" s="383" t="s">
        <v>13</v>
      </c>
      <c r="B20" s="375"/>
      <c r="C20" s="375"/>
      <c r="D20" s="375"/>
      <c r="E20" s="375"/>
      <c r="F20" s="23">
        <v>0</v>
      </c>
      <c r="G20" s="251">
        <v>0</v>
      </c>
      <c r="H20" s="256">
        <v>60000</v>
      </c>
      <c r="I20" s="252">
        <v>0</v>
      </c>
      <c r="J20" s="206">
        <v>212900</v>
      </c>
      <c r="K20" s="24">
        <v>0</v>
      </c>
      <c r="L20" s="359">
        <v>0</v>
      </c>
    </row>
    <row r="21" spans="1:12" ht="15.75">
      <c r="A21" s="383" t="s">
        <v>14</v>
      </c>
      <c r="B21" s="375"/>
      <c r="C21" s="375"/>
      <c r="D21" s="375"/>
      <c r="E21" s="375"/>
      <c r="F21" s="23">
        <v>0</v>
      </c>
      <c r="G21" s="251">
        <v>0</v>
      </c>
      <c r="H21" s="256">
        <v>70000</v>
      </c>
      <c r="I21" s="252">
        <v>30000</v>
      </c>
      <c r="J21" s="206">
        <v>0</v>
      </c>
      <c r="K21" s="235">
        <v>0</v>
      </c>
      <c r="L21" s="208">
        <v>0</v>
      </c>
    </row>
    <row r="22" spans="1:12" ht="15.75">
      <c r="A22" s="384" t="s">
        <v>15</v>
      </c>
      <c r="B22" s="378"/>
      <c r="C22" s="378"/>
      <c r="D22" s="378"/>
      <c r="E22" s="378"/>
      <c r="F22" s="216">
        <f t="shared" ref="F22:G22" si="1">SUM(F20-F21)</f>
        <v>0</v>
      </c>
      <c r="G22" s="245">
        <f t="shared" si="1"/>
        <v>0</v>
      </c>
      <c r="H22" s="354">
        <v>10000</v>
      </c>
      <c r="I22" s="253">
        <v>30000</v>
      </c>
      <c r="J22" s="358">
        <v>212900</v>
      </c>
      <c r="K22" s="360">
        <v>0</v>
      </c>
      <c r="L22" s="361">
        <v>0</v>
      </c>
    </row>
    <row r="23" spans="1:12" ht="15.75">
      <c r="A23" s="27"/>
      <c r="B23" s="27"/>
      <c r="C23" s="27"/>
      <c r="D23" s="27"/>
      <c r="E23" s="27"/>
      <c r="F23" s="27"/>
      <c r="G23" s="27"/>
      <c r="H23" s="27"/>
      <c r="I23" s="28"/>
      <c r="J23" s="28"/>
      <c r="K23" s="28"/>
    </row>
    <row r="24" spans="1:12" ht="15.75">
      <c r="A24" s="379" t="s">
        <v>159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79"/>
    </row>
    <row r="25" spans="1:12" ht="31.5">
      <c r="A25" s="369" t="s">
        <v>16</v>
      </c>
      <c r="B25" s="370"/>
      <c r="C25" s="370"/>
      <c r="D25" s="370"/>
      <c r="E25" s="370"/>
      <c r="F25" s="1" t="s">
        <v>2</v>
      </c>
      <c r="G25" s="242" t="s">
        <v>3</v>
      </c>
      <c r="H25" s="243" t="s">
        <v>238</v>
      </c>
      <c r="I25" s="2" t="s">
        <v>145</v>
      </c>
      <c r="J25" s="2" t="s">
        <v>222</v>
      </c>
      <c r="K25" s="3" t="s">
        <v>146</v>
      </c>
      <c r="L25" s="4" t="s">
        <v>237</v>
      </c>
    </row>
    <row r="26" spans="1:12" ht="15.75">
      <c r="A26" s="380" t="s">
        <v>17</v>
      </c>
      <c r="B26" s="381"/>
      <c r="C26" s="381"/>
      <c r="D26" s="381"/>
      <c r="E26" s="382"/>
      <c r="F26" s="29">
        <v>130100</v>
      </c>
      <c r="G26" s="29">
        <v>87100</v>
      </c>
      <c r="H26" s="257">
        <v>542892.34</v>
      </c>
      <c r="I26" s="30">
        <v>780014.62</v>
      </c>
      <c r="J26" s="30">
        <v>730014.62</v>
      </c>
      <c r="K26" s="31">
        <v>726014.62</v>
      </c>
      <c r="L26" s="196">
        <v>706014.62</v>
      </c>
    </row>
    <row r="27" spans="1:12" ht="15.75">
      <c r="A27" s="380" t="s">
        <v>162</v>
      </c>
      <c r="B27" s="381"/>
      <c r="C27" s="381"/>
      <c r="D27" s="381"/>
      <c r="E27" s="382"/>
      <c r="F27" s="26" t="e">
        <f>SUM('[1]RAČUN PRIHODA I RASHODA'!#REF!-'[1]RAČUN PRIHODA I RASHODA'!#REF!)</f>
        <v>#REF!</v>
      </c>
      <c r="G27" s="26" t="e">
        <f>SUM('[1]RAČUN PRIHODA I RASHODA'!#REF!-'[1]RAČUN PRIHODA I RASHODA'!#REF!)</f>
        <v>#REF!</v>
      </c>
      <c r="H27" s="227">
        <v>780014.62</v>
      </c>
      <c r="I27" s="227">
        <v>730014.62</v>
      </c>
      <c r="J27" s="227">
        <v>726014.62</v>
      </c>
      <c r="K27" s="228">
        <v>716014.62</v>
      </c>
      <c r="L27" s="229">
        <v>699014.62</v>
      </c>
    </row>
    <row r="28" spans="1:12" ht="45.75" customHeight="1">
      <c r="A28" s="385" t="s">
        <v>163</v>
      </c>
      <c r="B28" s="385"/>
      <c r="C28" s="385"/>
      <c r="D28" s="385"/>
      <c r="E28" s="385"/>
      <c r="F28" s="234"/>
      <c r="G28" s="234"/>
      <c r="H28" s="258"/>
      <c r="I28" s="258"/>
      <c r="J28" s="363"/>
      <c r="K28" s="363"/>
      <c r="L28" s="363"/>
    </row>
    <row r="31" spans="1:12">
      <c r="F31" s="210"/>
      <c r="G31" s="210"/>
    </row>
    <row r="32" spans="1:12" ht="15.75">
      <c r="C32" s="213" t="s">
        <v>158</v>
      </c>
      <c r="D32" s="213"/>
      <c r="E32" s="213"/>
      <c r="I32" s="210"/>
      <c r="J32" s="210"/>
      <c r="K32" s="210"/>
      <c r="L32" s="210"/>
    </row>
    <row r="33" spans="1:12" ht="31.5">
      <c r="A33" s="369" t="s">
        <v>16</v>
      </c>
      <c r="B33" s="370"/>
      <c r="C33" s="370"/>
      <c r="D33" s="370"/>
      <c r="E33" s="370"/>
      <c r="F33" s="1" t="s">
        <v>2</v>
      </c>
      <c r="G33" s="242" t="s">
        <v>3</v>
      </c>
      <c r="H33" s="243" t="s">
        <v>238</v>
      </c>
      <c r="I33" s="246" t="s">
        <v>145</v>
      </c>
      <c r="J33" s="2" t="s">
        <v>222</v>
      </c>
      <c r="K33" s="3" t="s">
        <v>146</v>
      </c>
      <c r="L33" s="4" t="s">
        <v>237</v>
      </c>
    </row>
    <row r="34" spans="1:12" ht="15.75">
      <c r="A34" s="380" t="s">
        <v>17</v>
      </c>
      <c r="B34" s="381"/>
      <c r="C34" s="381"/>
      <c r="D34" s="381"/>
      <c r="E34" s="382"/>
      <c r="F34" s="215">
        <v>130100</v>
      </c>
      <c r="G34" s="244">
        <v>87100</v>
      </c>
      <c r="H34" s="260">
        <v>542892.34</v>
      </c>
      <c r="I34" s="247">
        <v>780014.62</v>
      </c>
      <c r="J34" s="220">
        <v>730014.62</v>
      </c>
      <c r="K34" s="221">
        <v>726014.62</v>
      </c>
      <c r="L34" s="222">
        <v>716014.62</v>
      </c>
    </row>
    <row r="35" spans="1:12" ht="15.75">
      <c r="A35" s="380" t="s">
        <v>18</v>
      </c>
      <c r="B35" s="381"/>
      <c r="C35" s="381"/>
      <c r="D35" s="381"/>
      <c r="E35" s="382"/>
      <c r="F35" s="216" t="e">
        <f>SUM('[1]RAČUN PRIHODA I RASHODA'!#REF!-'[1]RAČUN PRIHODA I RASHODA'!#REF!)</f>
        <v>#REF!</v>
      </c>
      <c r="G35" s="245" t="e">
        <f>SUM('[1]RAČUN PRIHODA I RASHODA'!#REF!-'[1]RAČUN PRIHODA I RASHODA'!#REF!)</f>
        <v>#REF!</v>
      </c>
      <c r="H35" s="259"/>
      <c r="I35" s="248"/>
      <c r="J35" s="223"/>
      <c r="K35" s="224"/>
      <c r="L35" s="225"/>
    </row>
    <row r="36" spans="1:12" ht="15.75">
      <c r="A36" s="217" t="s">
        <v>160</v>
      </c>
      <c r="B36" s="217"/>
      <c r="C36" s="217"/>
      <c r="D36" s="217"/>
      <c r="E36" s="218"/>
      <c r="F36" s="219"/>
      <c r="G36" s="219"/>
      <c r="H36" s="222">
        <v>237122.28</v>
      </c>
      <c r="I36" s="249">
        <v>50000</v>
      </c>
      <c r="J36" s="226">
        <v>4000</v>
      </c>
      <c r="K36" s="226">
        <v>10000</v>
      </c>
      <c r="L36" s="226">
        <v>7000</v>
      </c>
    </row>
    <row r="37" spans="1:12" ht="15.75">
      <c r="A37" s="212" t="s">
        <v>161</v>
      </c>
      <c r="B37" s="211"/>
      <c r="C37" s="211"/>
      <c r="D37" s="211"/>
      <c r="E37" s="214"/>
      <c r="H37" s="196">
        <v>780014.62</v>
      </c>
      <c r="I37" s="250">
        <v>730014.62</v>
      </c>
      <c r="J37" s="196">
        <v>726014.62</v>
      </c>
      <c r="K37" s="196">
        <v>716014.62</v>
      </c>
      <c r="L37" s="196">
        <v>699014.62</v>
      </c>
    </row>
  </sheetData>
  <mergeCells count="23">
    <mergeCell ref="A33:E33"/>
    <mergeCell ref="A34:E34"/>
    <mergeCell ref="A35:E35"/>
    <mergeCell ref="A27:E27"/>
    <mergeCell ref="A20:E20"/>
    <mergeCell ref="A21:E21"/>
    <mergeCell ref="A22:E22"/>
    <mergeCell ref="A24:K24"/>
    <mergeCell ref="A25:E25"/>
    <mergeCell ref="A26:E26"/>
    <mergeCell ref="A28:E28"/>
    <mergeCell ref="A19:E19"/>
    <mergeCell ref="A6:K6"/>
    <mergeCell ref="A7:K7"/>
    <mergeCell ref="A9:E9"/>
    <mergeCell ref="A10:E10"/>
    <mergeCell ref="A11:E11"/>
    <mergeCell ref="A12:E12"/>
    <mergeCell ref="A13:E13"/>
    <mergeCell ref="A14:E14"/>
    <mergeCell ref="A15:E15"/>
    <mergeCell ref="A16:E16"/>
    <mergeCell ref="A18:K18"/>
  </mergeCells>
  <pageMargins left="0.7" right="0.7" top="0.75" bottom="0.75" header="0.3" footer="0.3"/>
  <pageSetup paperSize="9" scale="96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8B7F-B205-476B-BB0D-6B2D0D2A4174}">
  <dimension ref="A4:H93"/>
  <sheetViews>
    <sheetView topLeftCell="A45" workbookViewId="0">
      <selection activeCell="C86" sqref="C86"/>
    </sheetView>
  </sheetViews>
  <sheetFormatPr defaultRowHeight="15"/>
  <cols>
    <col min="1" max="1" width="4.28515625" customWidth="1"/>
    <col min="2" max="2" width="8.42578125" customWidth="1"/>
    <col min="3" max="3" width="44.85546875" customWidth="1"/>
    <col min="4" max="4" width="13.7109375" customWidth="1"/>
    <col min="5" max="5" width="13.140625" customWidth="1"/>
    <col min="6" max="6" width="13.7109375" customWidth="1"/>
    <col min="7" max="7" width="15.85546875" customWidth="1"/>
    <col min="8" max="8" width="15.7109375" customWidth="1"/>
  </cols>
  <sheetData>
    <row r="4" spans="1:8" ht="30">
      <c r="A4" s="290"/>
      <c r="B4" s="291"/>
      <c r="C4" s="292" t="s">
        <v>178</v>
      </c>
      <c r="D4" s="284" t="s">
        <v>273</v>
      </c>
      <c r="E4" s="285" t="s">
        <v>216</v>
      </c>
      <c r="F4" s="286" t="s">
        <v>217</v>
      </c>
      <c r="G4" s="286" t="s">
        <v>218</v>
      </c>
      <c r="H4" s="286" t="s">
        <v>219</v>
      </c>
    </row>
    <row r="5" spans="1:8">
      <c r="A5" s="290"/>
      <c r="B5" s="293"/>
      <c r="C5" s="287">
        <v>1</v>
      </c>
      <c r="D5" s="287">
        <v>2</v>
      </c>
      <c r="E5" s="287">
        <v>3</v>
      </c>
      <c r="F5" s="288">
        <v>4</v>
      </c>
      <c r="G5" s="362">
        <v>5</v>
      </c>
      <c r="H5" s="289">
        <v>6</v>
      </c>
    </row>
    <row r="6" spans="1:8">
      <c r="A6" s="313">
        <v>6</v>
      </c>
      <c r="B6" s="313"/>
      <c r="C6" s="315" t="s">
        <v>5</v>
      </c>
      <c r="D6" s="330">
        <v>2793521.44</v>
      </c>
      <c r="E6" s="330">
        <v>3869239</v>
      </c>
      <c r="F6" s="330">
        <v>4152624</v>
      </c>
      <c r="G6" s="317">
        <v>3732624</v>
      </c>
      <c r="H6" s="317">
        <v>3847624</v>
      </c>
    </row>
    <row r="7" spans="1:8" ht="30">
      <c r="A7" s="313">
        <v>63</v>
      </c>
      <c r="B7" s="315"/>
      <c r="C7" s="315" t="s">
        <v>179</v>
      </c>
      <c r="D7" s="316">
        <v>129691.53</v>
      </c>
      <c r="E7" s="316">
        <v>696420</v>
      </c>
      <c r="F7" s="316">
        <v>682100</v>
      </c>
      <c r="G7" s="317">
        <v>350000</v>
      </c>
      <c r="H7" s="317">
        <v>350000</v>
      </c>
    </row>
    <row r="8" spans="1:8" ht="30">
      <c r="A8" s="294">
        <v>634</v>
      </c>
      <c r="B8" s="295"/>
      <c r="C8" s="296" t="s">
        <v>180</v>
      </c>
      <c r="D8" s="297"/>
      <c r="E8" s="297"/>
      <c r="F8" s="297"/>
      <c r="G8" s="298" t="str">
        <f t="shared" ref="G8:G47" si="0">IFERROR(F8/D8*100,"-")</f>
        <v>-</v>
      </c>
      <c r="H8" s="298" t="str">
        <f t="shared" ref="H8:H47" si="1">IFERROR(F8/E8*100,"-")</f>
        <v>-</v>
      </c>
    </row>
    <row r="9" spans="1:8" ht="30">
      <c r="A9" s="299"/>
      <c r="B9" s="295">
        <v>6341</v>
      </c>
      <c r="C9" s="295" t="s">
        <v>181</v>
      </c>
      <c r="D9" s="300"/>
      <c r="E9" s="301"/>
      <c r="F9" s="301"/>
      <c r="G9" s="298" t="str">
        <f t="shared" si="0"/>
        <v>-</v>
      </c>
      <c r="H9" s="302" t="str">
        <f t="shared" si="1"/>
        <v>-</v>
      </c>
    </row>
    <row r="10" spans="1:8" ht="30">
      <c r="A10" s="303">
        <v>636</v>
      </c>
      <c r="B10" s="304"/>
      <c r="C10" s="304" t="s">
        <v>182</v>
      </c>
      <c r="D10" s="305">
        <v>50000</v>
      </c>
      <c r="E10" s="305">
        <v>651420</v>
      </c>
      <c r="F10" s="305">
        <v>350000</v>
      </c>
      <c r="G10" s="306">
        <v>350000</v>
      </c>
      <c r="H10" s="306">
        <v>350000</v>
      </c>
    </row>
    <row r="11" spans="1:8" ht="30">
      <c r="A11" s="307"/>
      <c r="B11" s="308">
        <v>636110</v>
      </c>
      <c r="C11" s="308" t="s">
        <v>183</v>
      </c>
      <c r="D11" s="309">
        <v>50000</v>
      </c>
      <c r="E11" s="310">
        <v>50000</v>
      </c>
      <c r="F11" s="310">
        <v>50000</v>
      </c>
      <c r="G11" s="311">
        <v>50000</v>
      </c>
      <c r="H11" s="311">
        <v>50000</v>
      </c>
    </row>
    <row r="12" spans="1:8" ht="30">
      <c r="A12" s="307"/>
      <c r="B12" s="308">
        <v>636120</v>
      </c>
      <c r="C12" s="308" t="s">
        <v>183</v>
      </c>
      <c r="D12" s="309"/>
      <c r="E12" s="310">
        <v>601420</v>
      </c>
      <c r="F12" s="310">
        <v>300000</v>
      </c>
      <c r="G12" s="311">
        <v>300000</v>
      </c>
      <c r="H12" s="311">
        <v>300000</v>
      </c>
    </row>
    <row r="13" spans="1:8">
      <c r="A13" s="303">
        <v>638</v>
      </c>
      <c r="B13" s="304"/>
      <c r="C13" s="304" t="s">
        <v>184</v>
      </c>
      <c r="D13" s="305">
        <v>79691.53</v>
      </c>
      <c r="E13" s="305">
        <v>45000</v>
      </c>
      <c r="F13" s="305">
        <v>332100</v>
      </c>
      <c r="G13" s="306">
        <v>0</v>
      </c>
      <c r="H13" s="306">
        <v>0</v>
      </c>
    </row>
    <row r="14" spans="1:8">
      <c r="A14" s="307"/>
      <c r="B14" s="308">
        <v>638111</v>
      </c>
      <c r="C14" s="308" t="s">
        <v>185</v>
      </c>
      <c r="D14" s="309">
        <v>79691.53</v>
      </c>
      <c r="E14" s="310">
        <v>45000</v>
      </c>
      <c r="F14" s="310">
        <v>25000</v>
      </c>
      <c r="G14" s="306">
        <v>0</v>
      </c>
      <c r="H14" s="311">
        <v>0</v>
      </c>
    </row>
    <row r="15" spans="1:8" ht="30">
      <c r="A15" s="307"/>
      <c r="B15" s="308">
        <v>638210</v>
      </c>
      <c r="C15" s="308" t="s">
        <v>270</v>
      </c>
      <c r="D15" s="309"/>
      <c r="E15" s="310"/>
      <c r="F15" s="310">
        <v>307100</v>
      </c>
      <c r="G15" s="306"/>
      <c r="H15" s="311"/>
    </row>
    <row r="16" spans="1:8">
      <c r="A16" s="313">
        <v>64</v>
      </c>
      <c r="B16" s="313"/>
      <c r="C16" s="315" t="s">
        <v>186</v>
      </c>
      <c r="D16" s="330">
        <v>3</v>
      </c>
      <c r="E16" s="330">
        <v>115</v>
      </c>
      <c r="F16" s="330">
        <v>1000</v>
      </c>
      <c r="G16" s="317">
        <v>1000</v>
      </c>
      <c r="H16" s="317">
        <v>1000</v>
      </c>
    </row>
    <row r="17" spans="1:8">
      <c r="A17" s="304" t="s">
        <v>187</v>
      </c>
      <c r="B17" s="303"/>
      <c r="C17" s="304" t="s">
        <v>95</v>
      </c>
      <c r="D17" s="312">
        <v>3</v>
      </c>
      <c r="E17" s="312">
        <v>115</v>
      </c>
      <c r="F17" s="312">
        <v>1000</v>
      </c>
      <c r="G17" s="306">
        <v>1000</v>
      </c>
      <c r="H17" s="306">
        <v>1000</v>
      </c>
    </row>
    <row r="18" spans="1:8" ht="30">
      <c r="A18" s="307"/>
      <c r="B18" s="308">
        <v>641320</v>
      </c>
      <c r="C18" s="308" t="s">
        <v>96</v>
      </c>
      <c r="D18" s="309">
        <v>3</v>
      </c>
      <c r="E18" s="310">
        <v>115</v>
      </c>
      <c r="F18" s="310">
        <v>1000</v>
      </c>
      <c r="G18" s="311">
        <v>1000</v>
      </c>
      <c r="H18" s="311">
        <v>1000</v>
      </c>
    </row>
    <row r="19" spans="1:8">
      <c r="A19" s="307"/>
      <c r="B19" s="308" t="s">
        <v>188</v>
      </c>
      <c r="C19" s="308" t="s">
        <v>189</v>
      </c>
      <c r="D19" s="309">
        <v>0</v>
      </c>
      <c r="E19" s="310"/>
      <c r="F19" s="310"/>
      <c r="G19" s="311" t="str">
        <f t="shared" si="0"/>
        <v>-</v>
      </c>
      <c r="H19" s="311" t="str">
        <f t="shared" si="1"/>
        <v>-</v>
      </c>
    </row>
    <row r="20" spans="1:8">
      <c r="A20" s="307"/>
      <c r="B20" s="308" t="s">
        <v>190</v>
      </c>
      <c r="C20" s="308" t="s">
        <v>191</v>
      </c>
      <c r="D20" s="309"/>
      <c r="E20" s="310"/>
      <c r="F20" s="310"/>
      <c r="G20" s="311" t="str">
        <f t="shared" si="0"/>
        <v>-</v>
      </c>
      <c r="H20" s="311" t="str">
        <f t="shared" si="1"/>
        <v>-</v>
      </c>
    </row>
    <row r="21" spans="1:8" ht="30">
      <c r="A21" s="313">
        <v>65</v>
      </c>
      <c r="B21" s="313"/>
      <c r="C21" s="315" t="s">
        <v>192</v>
      </c>
      <c r="D21" s="330">
        <v>194210.55</v>
      </c>
      <c r="E21" s="330">
        <v>190580</v>
      </c>
      <c r="F21" s="330">
        <v>210000</v>
      </c>
      <c r="G21" s="317">
        <v>240000</v>
      </c>
      <c r="H21" s="317">
        <v>275000</v>
      </c>
    </row>
    <row r="22" spans="1:8">
      <c r="A22" s="304" t="s">
        <v>193</v>
      </c>
      <c r="B22" s="303"/>
      <c r="C22" s="304" t="s">
        <v>98</v>
      </c>
      <c r="D22" s="312">
        <v>194210.55</v>
      </c>
      <c r="E22" s="312">
        <v>190580</v>
      </c>
      <c r="F22" s="312">
        <v>210000</v>
      </c>
      <c r="G22" s="306">
        <v>0</v>
      </c>
      <c r="H22" s="306">
        <v>0</v>
      </c>
    </row>
    <row r="23" spans="1:8">
      <c r="A23" s="304"/>
      <c r="B23" s="307">
        <v>652640</v>
      </c>
      <c r="C23" s="308" t="s">
        <v>271</v>
      </c>
      <c r="D23" s="312"/>
      <c r="E23" s="310">
        <v>7000</v>
      </c>
      <c r="F23" s="310">
        <v>10000</v>
      </c>
      <c r="G23" s="311">
        <v>10000</v>
      </c>
      <c r="H23" s="311">
        <v>15000</v>
      </c>
    </row>
    <row r="24" spans="1:8">
      <c r="A24" s="307"/>
      <c r="B24" s="308">
        <v>652650</v>
      </c>
      <c r="C24" s="308" t="s">
        <v>154</v>
      </c>
      <c r="D24" s="309">
        <v>194210.55</v>
      </c>
      <c r="E24" s="310">
        <v>170580</v>
      </c>
      <c r="F24" s="310">
        <v>165000</v>
      </c>
      <c r="G24" s="311">
        <v>175000</v>
      </c>
      <c r="H24" s="311">
        <v>200000</v>
      </c>
    </row>
    <row r="25" spans="1:8">
      <c r="A25" s="307"/>
      <c r="B25" s="308">
        <v>652680</v>
      </c>
      <c r="C25" s="308" t="s">
        <v>153</v>
      </c>
      <c r="D25" s="309"/>
      <c r="E25" s="310">
        <v>13000</v>
      </c>
      <c r="F25" s="310">
        <v>35000</v>
      </c>
      <c r="G25" s="311">
        <v>55000</v>
      </c>
      <c r="H25" s="311">
        <v>60000</v>
      </c>
    </row>
    <row r="26" spans="1:8" ht="30">
      <c r="A26" s="313">
        <v>66</v>
      </c>
      <c r="B26" s="315"/>
      <c r="C26" s="315" t="s">
        <v>194</v>
      </c>
      <c r="D26" s="316">
        <v>802075.11</v>
      </c>
      <c r="E26" s="316">
        <v>1000000</v>
      </c>
      <c r="F26" s="316">
        <v>955000</v>
      </c>
      <c r="G26" s="317">
        <v>1000000</v>
      </c>
      <c r="H26" s="317">
        <v>1030000</v>
      </c>
    </row>
    <row r="27" spans="1:8" ht="30">
      <c r="A27" s="303">
        <v>661</v>
      </c>
      <c r="B27" s="304"/>
      <c r="C27" s="304" t="s">
        <v>194</v>
      </c>
      <c r="D27" s="305"/>
      <c r="E27" s="305"/>
      <c r="F27" s="305"/>
      <c r="G27" s="306" t="str">
        <f t="shared" si="0"/>
        <v>-</v>
      </c>
      <c r="H27" s="306" t="str">
        <f t="shared" si="1"/>
        <v>-</v>
      </c>
    </row>
    <row r="28" spans="1:8">
      <c r="A28" s="307"/>
      <c r="B28" s="308">
        <v>661510</v>
      </c>
      <c r="C28" s="308" t="s">
        <v>103</v>
      </c>
      <c r="D28" s="309">
        <v>802075.11</v>
      </c>
      <c r="E28" s="310">
        <v>1000000</v>
      </c>
      <c r="F28" s="310">
        <v>955000</v>
      </c>
      <c r="G28" s="311">
        <v>1000000</v>
      </c>
      <c r="H28" s="311">
        <v>1030000</v>
      </c>
    </row>
    <row r="29" spans="1:8">
      <c r="A29" s="303">
        <v>663</v>
      </c>
      <c r="B29" s="304"/>
      <c r="C29" s="304" t="s">
        <v>195</v>
      </c>
      <c r="D29" s="305"/>
      <c r="E29" s="312"/>
      <c r="F29" s="312"/>
      <c r="G29" s="306"/>
      <c r="H29" s="311"/>
    </row>
    <row r="30" spans="1:8">
      <c r="A30" s="307"/>
      <c r="B30" s="308">
        <v>6631</v>
      </c>
      <c r="C30" s="308" t="s">
        <v>196</v>
      </c>
      <c r="D30" s="309"/>
      <c r="E30" s="310"/>
      <c r="F30" s="310"/>
      <c r="G30" s="311"/>
      <c r="H30" s="311"/>
    </row>
    <row r="31" spans="1:8" ht="30">
      <c r="A31" s="313">
        <v>67</v>
      </c>
      <c r="B31" s="315"/>
      <c r="C31" s="315" t="s">
        <v>197</v>
      </c>
      <c r="D31" s="316">
        <v>1666968.66</v>
      </c>
      <c r="E31" s="316">
        <v>1980624</v>
      </c>
      <c r="F31" s="316">
        <v>2090624</v>
      </c>
      <c r="G31" s="317">
        <v>2140624</v>
      </c>
      <c r="H31" s="317">
        <v>2190624</v>
      </c>
    </row>
    <row r="32" spans="1:8" ht="30">
      <c r="A32" s="303">
        <v>671</v>
      </c>
      <c r="B32" s="304"/>
      <c r="C32" s="304" t="s">
        <v>106</v>
      </c>
      <c r="D32" s="305">
        <v>112624</v>
      </c>
      <c r="E32" s="305">
        <v>230624</v>
      </c>
      <c r="F32" s="305">
        <v>190624</v>
      </c>
      <c r="G32" s="306">
        <v>190624</v>
      </c>
      <c r="H32" s="306">
        <v>190624</v>
      </c>
    </row>
    <row r="33" spans="1:8" ht="30">
      <c r="A33" s="299"/>
      <c r="B33" s="295">
        <v>671110</v>
      </c>
      <c r="C33" s="295" t="s">
        <v>107</v>
      </c>
      <c r="D33" s="300"/>
      <c r="E33" s="301">
        <v>140000</v>
      </c>
      <c r="F33" s="301">
        <v>120624</v>
      </c>
      <c r="G33" s="302">
        <v>115000</v>
      </c>
      <c r="H33" s="302">
        <v>100000</v>
      </c>
    </row>
    <row r="34" spans="1:8" ht="30">
      <c r="A34" s="299"/>
      <c r="B34" s="295">
        <v>671210</v>
      </c>
      <c r="C34" s="295" t="s">
        <v>198</v>
      </c>
      <c r="D34" s="300">
        <v>112624</v>
      </c>
      <c r="E34" s="301">
        <v>90624</v>
      </c>
      <c r="F34" s="301">
        <v>70000</v>
      </c>
      <c r="G34" s="302">
        <v>75624</v>
      </c>
      <c r="H34" s="302">
        <v>90624</v>
      </c>
    </row>
    <row r="35" spans="1:8" ht="45">
      <c r="A35" s="299"/>
      <c r="B35" s="295">
        <v>6714</v>
      </c>
      <c r="C35" s="295" t="s">
        <v>199</v>
      </c>
      <c r="D35" s="300"/>
      <c r="E35" s="301"/>
      <c r="F35" s="301"/>
      <c r="G35" s="302" t="str">
        <f t="shared" si="0"/>
        <v>-</v>
      </c>
      <c r="H35" s="302" t="str">
        <f t="shared" si="1"/>
        <v>-</v>
      </c>
    </row>
    <row r="36" spans="1:8">
      <c r="A36" s="303">
        <v>673</v>
      </c>
      <c r="B36" s="304"/>
      <c r="C36" s="304" t="s">
        <v>113</v>
      </c>
      <c r="D36" s="305">
        <v>1554344.66</v>
      </c>
      <c r="E36" s="305">
        <v>1750000</v>
      </c>
      <c r="F36" s="305">
        <v>1900000</v>
      </c>
      <c r="G36" s="306">
        <v>1950000</v>
      </c>
      <c r="H36" s="306">
        <v>2000000</v>
      </c>
    </row>
    <row r="37" spans="1:8">
      <c r="A37" s="307"/>
      <c r="B37" s="308">
        <v>673110</v>
      </c>
      <c r="C37" s="308" t="s">
        <v>113</v>
      </c>
      <c r="D37" s="309">
        <v>1554344.66</v>
      </c>
      <c r="E37" s="310">
        <v>1750000</v>
      </c>
      <c r="F37" s="310">
        <v>1900000</v>
      </c>
      <c r="G37" s="306">
        <v>1950000</v>
      </c>
      <c r="H37" s="306">
        <v>2000000</v>
      </c>
    </row>
    <row r="38" spans="1:8">
      <c r="A38" s="331">
        <v>68</v>
      </c>
      <c r="B38" s="314"/>
      <c r="C38" s="314" t="s">
        <v>117</v>
      </c>
      <c r="D38" s="332">
        <v>572.69000000000005</v>
      </c>
      <c r="E38" s="333">
        <v>1500</v>
      </c>
      <c r="F38" s="333">
        <v>1000</v>
      </c>
      <c r="G38" s="317">
        <v>1000</v>
      </c>
      <c r="H38" s="317">
        <v>1000</v>
      </c>
    </row>
    <row r="39" spans="1:8">
      <c r="A39" s="304">
        <v>683</v>
      </c>
      <c r="B39" s="303"/>
      <c r="C39" s="304" t="s">
        <v>117</v>
      </c>
      <c r="D39" s="312">
        <v>572.69000000000005</v>
      </c>
      <c r="E39" s="312">
        <v>1500</v>
      </c>
      <c r="F39" s="312">
        <v>1000</v>
      </c>
      <c r="G39" s="306">
        <v>1000</v>
      </c>
      <c r="H39" s="306">
        <v>1000</v>
      </c>
    </row>
    <row r="40" spans="1:8">
      <c r="A40" s="307"/>
      <c r="B40" s="308">
        <v>683110</v>
      </c>
      <c r="C40" s="308" t="s">
        <v>117</v>
      </c>
      <c r="D40" s="309">
        <v>572.69000000000005</v>
      </c>
      <c r="E40" s="310">
        <v>1500</v>
      </c>
      <c r="F40" s="310">
        <v>1000</v>
      </c>
      <c r="G40" s="311">
        <v>1000</v>
      </c>
      <c r="H40" s="306">
        <v>1000</v>
      </c>
    </row>
    <row r="41" spans="1:8">
      <c r="A41" s="303">
        <v>7</v>
      </c>
      <c r="B41" s="303"/>
      <c r="C41" s="304" t="s">
        <v>6</v>
      </c>
      <c r="D41" s="312">
        <v>0</v>
      </c>
      <c r="E41" s="312"/>
      <c r="F41" s="312"/>
      <c r="G41" s="306" t="str">
        <f t="shared" si="0"/>
        <v>-</v>
      </c>
      <c r="H41" s="306" t="str">
        <f t="shared" si="1"/>
        <v>-</v>
      </c>
    </row>
    <row r="42" spans="1:8" ht="30">
      <c r="A42" s="294">
        <v>72</v>
      </c>
      <c r="B42" s="296"/>
      <c r="C42" s="296" t="s">
        <v>144</v>
      </c>
      <c r="D42" s="297">
        <v>0</v>
      </c>
      <c r="E42" s="297"/>
      <c r="F42" s="297">
        <v>0</v>
      </c>
      <c r="G42" s="298" t="str">
        <f t="shared" si="0"/>
        <v>-</v>
      </c>
      <c r="H42" s="298" t="str">
        <f t="shared" si="1"/>
        <v>-</v>
      </c>
    </row>
    <row r="43" spans="1:8">
      <c r="A43" s="303">
        <v>722</v>
      </c>
      <c r="B43" s="304"/>
      <c r="C43" s="304" t="s">
        <v>200</v>
      </c>
      <c r="D43" s="305">
        <v>0</v>
      </c>
      <c r="E43" s="305"/>
      <c r="F43" s="305">
        <v>0</v>
      </c>
      <c r="G43" s="306" t="str">
        <f t="shared" si="0"/>
        <v>-</v>
      </c>
      <c r="H43" s="306" t="str">
        <f t="shared" si="1"/>
        <v>-</v>
      </c>
    </row>
    <row r="44" spans="1:8">
      <c r="A44" s="294"/>
      <c r="B44" s="296">
        <v>7224</v>
      </c>
      <c r="C44" s="296" t="s">
        <v>200</v>
      </c>
      <c r="D44" s="297">
        <v>0</v>
      </c>
      <c r="E44" s="297"/>
      <c r="F44" s="297">
        <v>0</v>
      </c>
      <c r="G44" s="298"/>
      <c r="H44" s="298"/>
    </row>
    <row r="45" spans="1:8">
      <c r="A45" s="294">
        <v>723</v>
      </c>
      <c r="B45" s="296"/>
      <c r="C45" s="296" t="s">
        <v>201</v>
      </c>
      <c r="D45" s="297">
        <v>0</v>
      </c>
      <c r="E45" s="297"/>
      <c r="F45" s="297">
        <v>0</v>
      </c>
      <c r="G45" s="298" t="str">
        <f t="shared" si="0"/>
        <v>-</v>
      </c>
      <c r="H45" s="298" t="str">
        <f t="shared" si="1"/>
        <v>-</v>
      </c>
    </row>
    <row r="46" spans="1:8">
      <c r="A46" s="294"/>
      <c r="B46" s="295">
        <v>7231</v>
      </c>
      <c r="C46" s="295" t="s">
        <v>169</v>
      </c>
      <c r="D46" s="300">
        <v>0</v>
      </c>
      <c r="E46" s="300"/>
      <c r="F46" s="300">
        <v>0</v>
      </c>
      <c r="G46" s="302" t="str">
        <f t="shared" si="0"/>
        <v>-</v>
      </c>
      <c r="H46" s="302" t="str">
        <f t="shared" si="1"/>
        <v>-</v>
      </c>
    </row>
    <row r="47" spans="1:8">
      <c r="A47" s="294"/>
      <c r="B47" s="295"/>
      <c r="C47" s="295"/>
      <c r="D47" s="300"/>
      <c r="E47" s="300"/>
      <c r="F47" s="300"/>
      <c r="G47" s="298" t="str">
        <f t="shared" si="0"/>
        <v>-</v>
      </c>
      <c r="H47" s="298" t="str">
        <f t="shared" si="1"/>
        <v>-</v>
      </c>
    </row>
    <row r="48" spans="1:8">
      <c r="A48" s="303">
        <v>8</v>
      </c>
      <c r="B48" s="308"/>
      <c r="C48" s="304" t="s">
        <v>202</v>
      </c>
      <c r="D48" s="305">
        <v>0</v>
      </c>
      <c r="E48" s="305">
        <v>0</v>
      </c>
      <c r="F48" s="305"/>
      <c r="G48" s="306"/>
      <c r="H48" s="306">
        <v>0</v>
      </c>
    </row>
    <row r="49" spans="1:8">
      <c r="A49" s="313">
        <v>84</v>
      </c>
      <c r="B49" s="314"/>
      <c r="C49" s="315" t="s">
        <v>202</v>
      </c>
      <c r="D49" s="316">
        <v>0</v>
      </c>
      <c r="E49" s="316">
        <v>0</v>
      </c>
      <c r="F49" s="316">
        <v>212900</v>
      </c>
      <c r="G49" s="317"/>
      <c r="H49" s="317">
        <v>0</v>
      </c>
    </row>
    <row r="50" spans="1:8">
      <c r="A50" s="303">
        <v>847</v>
      </c>
      <c r="B50" s="308"/>
      <c r="C50" s="304" t="s">
        <v>155</v>
      </c>
      <c r="D50" s="305">
        <v>0</v>
      </c>
      <c r="E50" s="305">
        <v>0</v>
      </c>
      <c r="F50" s="305">
        <v>212900</v>
      </c>
      <c r="G50" s="306"/>
      <c r="H50" s="306">
        <v>0</v>
      </c>
    </row>
    <row r="51" spans="1:8">
      <c r="A51" s="294"/>
      <c r="B51" s="295">
        <v>8472</v>
      </c>
      <c r="C51" s="295" t="s">
        <v>155</v>
      </c>
      <c r="D51" s="300">
        <v>0</v>
      </c>
      <c r="E51" s="300">
        <v>0</v>
      </c>
      <c r="F51" s="300">
        <v>212900</v>
      </c>
      <c r="G51" s="298"/>
      <c r="H51" s="302">
        <v>0</v>
      </c>
    </row>
    <row r="52" spans="1:8">
      <c r="A52" s="294"/>
      <c r="B52" s="295"/>
      <c r="C52" s="295"/>
      <c r="D52" s="318"/>
      <c r="E52" s="318"/>
      <c r="F52" s="318"/>
      <c r="G52" s="298"/>
      <c r="H52" s="298"/>
    </row>
    <row r="53" spans="1:8">
      <c r="A53" s="319"/>
      <c r="B53" s="320"/>
      <c r="C53" s="320"/>
      <c r="D53" s="321"/>
      <c r="E53" s="321"/>
      <c r="F53" s="321"/>
      <c r="G53" s="322"/>
      <c r="H53" s="322"/>
    </row>
    <row r="54" spans="1:8">
      <c r="A54" s="319"/>
      <c r="B54" s="320"/>
      <c r="C54" s="320"/>
      <c r="D54" s="321"/>
      <c r="E54" s="321"/>
      <c r="F54" s="321"/>
      <c r="G54" s="322"/>
      <c r="H54" s="322"/>
    </row>
    <row r="55" spans="1:8">
      <c r="A55" s="319"/>
      <c r="B55" s="320"/>
      <c r="C55" s="320"/>
      <c r="D55" s="321"/>
      <c r="E55" s="321"/>
      <c r="F55" s="321"/>
      <c r="G55" s="322"/>
      <c r="H55" s="322"/>
    </row>
    <row r="56" spans="1:8">
      <c r="A56" s="319"/>
      <c r="B56" s="320"/>
      <c r="C56" s="320"/>
      <c r="D56" s="321"/>
      <c r="E56" s="321"/>
      <c r="F56" s="321"/>
      <c r="G56" s="322"/>
      <c r="H56" s="322"/>
    </row>
    <row r="57" spans="1:8">
      <c r="A57" s="319"/>
      <c r="B57" s="320"/>
      <c r="C57" s="320"/>
      <c r="D57" s="321"/>
      <c r="E57" s="321"/>
      <c r="F57" s="321"/>
      <c r="G57" s="322"/>
      <c r="H57" s="322"/>
    </row>
    <row r="58" spans="1:8">
      <c r="A58" s="319"/>
      <c r="B58" s="320"/>
      <c r="C58" s="320"/>
      <c r="D58" s="321"/>
      <c r="E58" s="321"/>
      <c r="F58" s="321"/>
      <c r="G58" s="322"/>
      <c r="H58" s="322"/>
    </row>
    <row r="59" spans="1:8">
      <c r="A59" s="319"/>
      <c r="B59" s="320"/>
      <c r="C59" s="320"/>
      <c r="D59" s="321"/>
      <c r="E59" s="321"/>
      <c r="F59" s="321"/>
      <c r="G59" s="322"/>
      <c r="H59" s="322"/>
    </row>
    <row r="60" spans="1:8">
      <c r="A60" s="319"/>
      <c r="B60" s="320"/>
      <c r="C60" s="320"/>
      <c r="D60" s="321"/>
      <c r="E60" s="321"/>
      <c r="F60" s="321"/>
      <c r="G60" s="322"/>
      <c r="H60" s="322"/>
    </row>
    <row r="61" spans="1:8">
      <c r="A61" s="303">
        <v>3</v>
      </c>
      <c r="B61" s="303"/>
      <c r="C61" s="334" t="s">
        <v>137</v>
      </c>
      <c r="D61" s="312">
        <v>2854647.79</v>
      </c>
      <c r="E61" s="312">
        <v>3819239</v>
      </c>
      <c r="F61" s="312">
        <v>4148624</v>
      </c>
      <c r="G61" s="306">
        <v>3722624</v>
      </c>
      <c r="H61" s="306">
        <v>3840624</v>
      </c>
    </row>
    <row r="62" spans="1:8">
      <c r="A62" s="313">
        <v>31</v>
      </c>
      <c r="B62" s="313"/>
      <c r="C62" s="335" t="s">
        <v>28</v>
      </c>
      <c r="D62" s="330">
        <v>2222610.77</v>
      </c>
      <c r="E62" s="330">
        <v>2403120</v>
      </c>
      <c r="F62" s="330">
        <v>2502205</v>
      </c>
      <c r="G62" s="317">
        <v>2544605</v>
      </c>
      <c r="H62" s="317">
        <v>2609605</v>
      </c>
    </row>
    <row r="63" spans="1:8">
      <c r="A63" s="323" t="s">
        <v>45</v>
      </c>
      <c r="B63" s="294"/>
      <c r="C63" s="323" t="s">
        <v>29</v>
      </c>
      <c r="D63" s="324">
        <v>1851223.87</v>
      </c>
      <c r="E63" s="324">
        <v>2017620</v>
      </c>
      <c r="F63" s="324">
        <v>2036605</v>
      </c>
      <c r="G63" s="298">
        <v>2064605</v>
      </c>
      <c r="H63" s="298">
        <v>2124605</v>
      </c>
    </row>
    <row r="64" spans="1:8">
      <c r="A64" s="323" t="s">
        <v>203</v>
      </c>
      <c r="B64" s="294"/>
      <c r="C64" s="323" t="s">
        <v>204</v>
      </c>
      <c r="D64" s="324">
        <v>71813.25</v>
      </c>
      <c r="E64" s="324">
        <v>80000</v>
      </c>
      <c r="F64" s="324">
        <v>80000</v>
      </c>
      <c r="G64" s="298">
        <v>85000</v>
      </c>
      <c r="H64" s="298">
        <v>90000</v>
      </c>
    </row>
    <row r="65" spans="1:8">
      <c r="A65" s="323" t="s">
        <v>31</v>
      </c>
      <c r="B65" s="294"/>
      <c r="C65" s="323" t="s">
        <v>32</v>
      </c>
      <c r="D65" s="324">
        <v>299573.65000000002</v>
      </c>
      <c r="E65" s="324">
        <v>305500</v>
      </c>
      <c r="F65" s="324">
        <v>385600</v>
      </c>
      <c r="G65" s="298">
        <v>395000</v>
      </c>
      <c r="H65" s="298">
        <v>395000</v>
      </c>
    </row>
    <row r="66" spans="1:8">
      <c r="A66" s="313">
        <v>32</v>
      </c>
      <c r="B66" s="313"/>
      <c r="C66" s="335" t="s">
        <v>33</v>
      </c>
      <c r="D66" s="330">
        <v>621264.35</v>
      </c>
      <c r="E66" s="330">
        <v>1114495</v>
      </c>
      <c r="F66" s="330">
        <v>1021648</v>
      </c>
      <c r="G66" s="317">
        <v>1079395</v>
      </c>
      <c r="H66" s="317">
        <v>1117395</v>
      </c>
    </row>
    <row r="67" spans="1:8">
      <c r="A67" s="323" t="s">
        <v>205</v>
      </c>
      <c r="B67" s="294"/>
      <c r="C67" s="323" t="s">
        <v>34</v>
      </c>
      <c r="D67" s="324">
        <v>49861.72</v>
      </c>
      <c r="E67" s="324">
        <v>56000</v>
      </c>
      <c r="F67" s="324">
        <v>60400</v>
      </c>
      <c r="G67" s="298">
        <v>65000</v>
      </c>
      <c r="H67" s="298">
        <v>70000</v>
      </c>
    </row>
    <row r="68" spans="1:8">
      <c r="A68" s="323" t="s">
        <v>47</v>
      </c>
      <c r="B68" s="294"/>
      <c r="C68" s="323" t="s">
        <v>35</v>
      </c>
      <c r="D68" s="324">
        <v>302800.78000000003</v>
      </c>
      <c r="E68" s="324">
        <v>195304</v>
      </c>
      <c r="F68" s="324">
        <v>160000</v>
      </c>
      <c r="G68" s="298">
        <v>190000</v>
      </c>
      <c r="H68" s="298">
        <v>230000</v>
      </c>
    </row>
    <row r="69" spans="1:8">
      <c r="A69" s="323" t="s">
        <v>48</v>
      </c>
      <c r="B69" s="294"/>
      <c r="C69" s="323" t="s">
        <v>36</v>
      </c>
      <c r="D69" s="324">
        <v>218552.6</v>
      </c>
      <c r="E69" s="324">
        <v>311454</v>
      </c>
      <c r="F69" s="324">
        <v>291248</v>
      </c>
      <c r="G69" s="298">
        <v>297395</v>
      </c>
      <c r="H69" s="298">
        <v>282395</v>
      </c>
    </row>
    <row r="70" spans="1:8">
      <c r="A70" s="294">
        <v>324</v>
      </c>
      <c r="B70" s="323"/>
      <c r="C70" s="323" t="s">
        <v>206</v>
      </c>
      <c r="D70" s="324"/>
      <c r="E70" s="326"/>
      <c r="F70" s="324"/>
      <c r="G70" s="298" t="str">
        <f t="shared" ref="G70:G93" si="2">IFERROR(F70/D70*100,"-")</f>
        <v>-</v>
      </c>
      <c r="H70" s="298">
        <v>0</v>
      </c>
    </row>
    <row r="71" spans="1:8">
      <c r="A71" s="299"/>
      <c r="B71" s="325">
        <v>3241</v>
      </c>
      <c r="C71" s="325" t="s">
        <v>206</v>
      </c>
      <c r="D71" s="301"/>
      <c r="E71" s="301"/>
      <c r="F71" s="301"/>
      <c r="G71" s="302" t="str">
        <f t="shared" si="2"/>
        <v>-</v>
      </c>
      <c r="H71" s="302" t="str">
        <f t="shared" ref="H71:H93" si="3">IFERROR(F71/E71*100,"-")</f>
        <v>-</v>
      </c>
    </row>
    <row r="72" spans="1:8" ht="30">
      <c r="A72" s="294">
        <v>325</v>
      </c>
      <c r="B72" s="323"/>
      <c r="C72" s="323" t="s">
        <v>226</v>
      </c>
      <c r="D72" s="324"/>
      <c r="E72" s="324">
        <v>505000</v>
      </c>
      <c r="F72" s="324">
        <v>460000</v>
      </c>
      <c r="G72" s="298">
        <v>465000</v>
      </c>
      <c r="H72" s="298">
        <v>470000</v>
      </c>
    </row>
    <row r="73" spans="1:8">
      <c r="A73" s="323" t="s">
        <v>49</v>
      </c>
      <c r="B73" s="294"/>
      <c r="C73" s="323" t="s">
        <v>37</v>
      </c>
      <c r="D73" s="324">
        <v>50049.25</v>
      </c>
      <c r="E73" s="324">
        <v>46737</v>
      </c>
      <c r="F73" s="324">
        <v>50000</v>
      </c>
      <c r="G73" s="298">
        <v>52000</v>
      </c>
      <c r="H73" s="298">
        <v>55000</v>
      </c>
    </row>
    <row r="74" spans="1:8">
      <c r="A74" s="313">
        <v>34</v>
      </c>
      <c r="B74" s="313"/>
      <c r="C74" s="335" t="s">
        <v>38</v>
      </c>
      <c r="D74" s="330">
        <v>10772.67</v>
      </c>
      <c r="E74" s="330">
        <v>10000</v>
      </c>
      <c r="F74" s="330">
        <v>10000</v>
      </c>
      <c r="G74" s="317">
        <v>10000</v>
      </c>
      <c r="H74" s="317">
        <v>10000</v>
      </c>
    </row>
    <row r="75" spans="1:8">
      <c r="A75" s="323" t="s">
        <v>39</v>
      </c>
      <c r="B75" s="294"/>
      <c r="C75" s="323" t="s">
        <v>41</v>
      </c>
      <c r="D75" s="324">
        <v>1002.1</v>
      </c>
      <c r="E75" s="324"/>
      <c r="F75" s="324">
        <v>5000</v>
      </c>
      <c r="G75" s="298">
        <f t="shared" si="2"/>
        <v>498.9522003792037</v>
      </c>
      <c r="H75" s="298" t="str">
        <f t="shared" si="3"/>
        <v>-</v>
      </c>
    </row>
    <row r="76" spans="1:8">
      <c r="A76" s="323" t="s">
        <v>207</v>
      </c>
      <c r="B76" s="294"/>
      <c r="C76" s="323" t="s">
        <v>42</v>
      </c>
      <c r="D76" s="324">
        <v>9770.57</v>
      </c>
      <c r="E76" s="324">
        <v>10000</v>
      </c>
      <c r="F76" s="324">
        <v>5000</v>
      </c>
      <c r="G76" s="298">
        <v>100000</v>
      </c>
      <c r="H76" s="298">
        <v>10000</v>
      </c>
    </row>
    <row r="77" spans="1:8" ht="30">
      <c r="A77" s="313">
        <v>36</v>
      </c>
      <c r="B77" s="335"/>
      <c r="C77" s="335" t="s">
        <v>208</v>
      </c>
      <c r="D77" s="330"/>
      <c r="E77" s="330"/>
      <c r="F77" s="330"/>
      <c r="G77" s="317" t="str">
        <f t="shared" si="2"/>
        <v>-</v>
      </c>
      <c r="H77" s="317" t="str">
        <f t="shared" si="3"/>
        <v>-</v>
      </c>
    </row>
    <row r="78" spans="1:8">
      <c r="A78" s="294">
        <v>369</v>
      </c>
      <c r="B78" s="323"/>
      <c r="C78" s="323" t="s">
        <v>209</v>
      </c>
      <c r="D78" s="324"/>
      <c r="E78" s="324"/>
      <c r="F78" s="324"/>
      <c r="G78" s="298" t="str">
        <f t="shared" si="2"/>
        <v>-</v>
      </c>
      <c r="H78" s="298" t="str">
        <f t="shared" si="3"/>
        <v>-</v>
      </c>
    </row>
    <row r="79" spans="1:8">
      <c r="A79" s="303">
        <v>4</v>
      </c>
      <c r="B79" s="303"/>
      <c r="C79" s="327" t="s">
        <v>210</v>
      </c>
      <c r="D79" s="312">
        <v>0</v>
      </c>
      <c r="E79" s="312">
        <v>261624</v>
      </c>
      <c r="F79" s="312">
        <v>613000</v>
      </c>
      <c r="G79" s="306">
        <v>98624</v>
      </c>
      <c r="H79" s="306">
        <v>113624</v>
      </c>
    </row>
    <row r="80" spans="1:8" ht="30">
      <c r="A80" s="313">
        <v>41</v>
      </c>
      <c r="B80" s="313"/>
      <c r="C80" s="336" t="s">
        <v>211</v>
      </c>
      <c r="D80" s="330">
        <v>601.47</v>
      </c>
      <c r="E80" s="330"/>
      <c r="F80" s="330"/>
      <c r="G80" s="317"/>
      <c r="H80" s="317"/>
    </row>
    <row r="81" spans="1:8">
      <c r="A81" s="303">
        <v>412</v>
      </c>
      <c r="B81" s="303"/>
      <c r="C81" s="327" t="s">
        <v>60</v>
      </c>
      <c r="D81" s="312"/>
      <c r="E81" s="312"/>
      <c r="F81" s="312"/>
      <c r="G81" s="306"/>
      <c r="H81" s="306"/>
    </row>
    <row r="82" spans="1:8">
      <c r="A82" s="307"/>
      <c r="B82" s="307">
        <v>4123</v>
      </c>
      <c r="C82" s="328" t="s">
        <v>61</v>
      </c>
      <c r="D82" s="310"/>
      <c r="E82" s="310"/>
      <c r="F82" s="310"/>
      <c r="G82" s="311"/>
      <c r="H82" s="311"/>
    </row>
    <row r="83" spans="1:8" ht="30">
      <c r="A83" s="313"/>
      <c r="B83" s="313"/>
      <c r="C83" s="336" t="s">
        <v>212</v>
      </c>
      <c r="D83" s="330"/>
      <c r="E83" s="330">
        <v>261624</v>
      </c>
      <c r="F83" s="330">
        <v>613000</v>
      </c>
      <c r="G83" s="317">
        <v>98624</v>
      </c>
      <c r="H83" s="317">
        <v>113624</v>
      </c>
    </row>
    <row r="84" spans="1:8">
      <c r="A84" s="294">
        <v>421</v>
      </c>
      <c r="B84" s="294"/>
      <c r="C84" s="329" t="s">
        <v>213</v>
      </c>
      <c r="D84" s="324">
        <v>101963.09</v>
      </c>
      <c r="E84" s="324"/>
      <c r="F84" s="324"/>
      <c r="G84" s="298"/>
      <c r="H84" s="298"/>
    </row>
    <row r="85" spans="1:8">
      <c r="A85" s="294"/>
      <c r="B85" s="294"/>
      <c r="C85" s="329"/>
      <c r="D85" s="324"/>
      <c r="E85" s="324"/>
      <c r="F85" s="324"/>
      <c r="G85" s="298"/>
      <c r="H85" s="298"/>
    </row>
    <row r="86" spans="1:8">
      <c r="A86" s="329" t="s">
        <v>64</v>
      </c>
      <c r="B86" s="294"/>
      <c r="C86" s="329" t="s">
        <v>65</v>
      </c>
      <c r="D86" s="324">
        <v>57431.27</v>
      </c>
      <c r="E86" s="324">
        <v>149559</v>
      </c>
      <c r="F86" s="324">
        <v>53000</v>
      </c>
      <c r="G86" s="298">
        <v>43624</v>
      </c>
      <c r="H86" s="298">
        <v>83624</v>
      </c>
    </row>
    <row r="87" spans="1:8">
      <c r="A87" s="294">
        <v>423</v>
      </c>
      <c r="B87" s="329"/>
      <c r="C87" s="329" t="s">
        <v>75</v>
      </c>
      <c r="D87" s="324">
        <v>6000</v>
      </c>
      <c r="E87" s="324">
        <v>20000</v>
      </c>
      <c r="F87" s="324">
        <v>25000</v>
      </c>
      <c r="G87" s="298">
        <v>25000</v>
      </c>
      <c r="H87" s="298">
        <v>0</v>
      </c>
    </row>
    <row r="88" spans="1:8">
      <c r="A88" s="294">
        <v>451</v>
      </c>
      <c r="B88" s="329"/>
      <c r="C88" s="329" t="s">
        <v>69</v>
      </c>
      <c r="D88" s="324"/>
      <c r="E88" s="324">
        <v>92065</v>
      </c>
      <c r="F88" s="324">
        <v>535000</v>
      </c>
      <c r="G88" s="298">
        <v>30000</v>
      </c>
      <c r="H88" s="298">
        <v>30000</v>
      </c>
    </row>
    <row r="89" spans="1:8" ht="30">
      <c r="A89" s="303">
        <v>5</v>
      </c>
      <c r="B89" s="327"/>
      <c r="C89" s="327" t="s">
        <v>14</v>
      </c>
      <c r="D89" s="312">
        <v>70000</v>
      </c>
      <c r="E89" s="312"/>
      <c r="F89" s="312"/>
      <c r="G89" s="306">
        <f t="shared" si="2"/>
        <v>0</v>
      </c>
      <c r="H89" s="306" t="str">
        <f t="shared" si="3"/>
        <v>-</v>
      </c>
    </row>
    <row r="90" spans="1:8">
      <c r="A90" s="303"/>
      <c r="B90" s="327"/>
      <c r="C90" s="327"/>
      <c r="D90" s="312"/>
      <c r="E90" s="312"/>
      <c r="F90" s="312"/>
      <c r="G90" s="306"/>
      <c r="H90" s="306"/>
    </row>
    <row r="91" spans="1:8">
      <c r="A91" s="303">
        <v>518</v>
      </c>
      <c r="B91" s="327"/>
      <c r="C91" s="327" t="s">
        <v>214</v>
      </c>
      <c r="D91" s="312">
        <v>0</v>
      </c>
      <c r="E91" s="312"/>
      <c r="F91" s="312">
        <v>0</v>
      </c>
      <c r="G91" s="306"/>
      <c r="H91" s="306"/>
    </row>
    <row r="92" spans="1:8" ht="30">
      <c r="A92" s="313">
        <v>54</v>
      </c>
      <c r="B92" s="336"/>
      <c r="C92" s="336" t="s">
        <v>135</v>
      </c>
      <c r="D92" s="330">
        <v>70000</v>
      </c>
      <c r="E92" s="330">
        <v>30000</v>
      </c>
      <c r="F92" s="330"/>
      <c r="G92" s="317">
        <f t="shared" si="2"/>
        <v>0</v>
      </c>
      <c r="H92" s="317">
        <f t="shared" si="3"/>
        <v>0</v>
      </c>
    </row>
    <row r="93" spans="1:8" ht="45">
      <c r="A93" s="329">
        <v>544</v>
      </c>
      <c r="B93" s="294"/>
      <c r="C93" s="329" t="s">
        <v>215</v>
      </c>
      <c r="D93" s="324">
        <v>70000</v>
      </c>
      <c r="E93" s="324">
        <v>30000</v>
      </c>
      <c r="F93" s="324"/>
      <c r="G93" s="298">
        <f t="shared" si="2"/>
        <v>0</v>
      </c>
      <c r="H93" s="298">
        <f t="shared" si="3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69C5-D4DA-4F61-B4F0-4B0BBF6637D9}">
  <dimension ref="A4:I154"/>
  <sheetViews>
    <sheetView topLeftCell="A56" workbookViewId="0">
      <selection activeCell="D80" sqref="D80"/>
    </sheetView>
  </sheetViews>
  <sheetFormatPr defaultRowHeight="15"/>
  <cols>
    <col min="1" max="1" width="7" bestFit="1" customWidth="1"/>
    <col min="2" max="2" width="8.42578125" customWidth="1"/>
    <col min="3" max="3" width="9.7109375" bestFit="1" customWidth="1"/>
    <col min="4" max="4" width="40.42578125" customWidth="1"/>
    <col min="5" max="5" width="15.42578125" customWidth="1"/>
    <col min="6" max="6" width="15.28515625" customWidth="1"/>
    <col min="7" max="7" width="18.5703125" customWidth="1"/>
    <col min="8" max="8" width="15" customWidth="1"/>
    <col min="9" max="9" width="17.140625" customWidth="1"/>
  </cols>
  <sheetData>
    <row r="4" spans="1:9" ht="60">
      <c r="A4" s="2" t="s">
        <v>79</v>
      </c>
      <c r="B4" s="2" t="s">
        <v>80</v>
      </c>
      <c r="C4" s="2" t="s">
        <v>20</v>
      </c>
      <c r="D4" s="32" t="s">
        <v>21</v>
      </c>
      <c r="E4" s="32" t="s">
        <v>220</v>
      </c>
      <c r="F4" s="2" t="s">
        <v>221</v>
      </c>
      <c r="G4" s="2" t="s">
        <v>222</v>
      </c>
      <c r="H4" s="2" t="s">
        <v>147</v>
      </c>
      <c r="I4" s="2" t="s">
        <v>223</v>
      </c>
    </row>
    <row r="5" spans="1:9">
      <c r="A5" s="386">
        <v>1</v>
      </c>
      <c r="B5" s="386"/>
      <c r="C5" s="386"/>
      <c r="D5" s="386"/>
      <c r="E5" s="240"/>
      <c r="F5" s="34">
        <v>3</v>
      </c>
      <c r="G5" s="34">
        <v>4</v>
      </c>
      <c r="H5" s="135">
        <v>5</v>
      </c>
      <c r="I5" s="136">
        <v>6</v>
      </c>
    </row>
    <row r="6" spans="1:9">
      <c r="A6" s="137"/>
      <c r="B6" s="138"/>
      <c r="C6" s="137"/>
      <c r="D6" s="139" t="s">
        <v>81</v>
      </c>
      <c r="E6" s="283">
        <v>2853521.44</v>
      </c>
      <c r="F6" s="140">
        <v>3869239</v>
      </c>
      <c r="G6" s="140">
        <v>4152624</v>
      </c>
      <c r="H6" s="193">
        <v>3732624</v>
      </c>
      <c r="I6" s="193">
        <v>3847624</v>
      </c>
    </row>
    <row r="7" spans="1:9">
      <c r="A7" s="142"/>
      <c r="B7" s="143"/>
      <c r="C7" s="367">
        <v>5.5</v>
      </c>
      <c r="D7" s="144" t="s">
        <v>82</v>
      </c>
      <c r="E7" s="275">
        <v>50000</v>
      </c>
      <c r="F7" s="101">
        <v>590000</v>
      </c>
      <c r="G7" s="101">
        <v>350000</v>
      </c>
      <c r="H7" s="182">
        <v>350000</v>
      </c>
      <c r="I7" s="182">
        <v>350000</v>
      </c>
    </row>
    <row r="8" spans="1:9" ht="30">
      <c r="A8" s="57"/>
      <c r="B8" s="51">
        <v>63</v>
      </c>
      <c r="C8" s="145"/>
      <c r="D8" s="146" t="s">
        <v>83</v>
      </c>
      <c r="E8" s="67"/>
      <c r="F8" s="54"/>
      <c r="G8" s="54"/>
      <c r="H8" s="183"/>
      <c r="I8" s="183"/>
    </row>
    <row r="9" spans="1:9">
      <c r="A9" s="57"/>
      <c r="B9" s="51" t="s">
        <v>84</v>
      </c>
      <c r="C9" s="145"/>
      <c r="D9" s="146" t="s">
        <v>85</v>
      </c>
      <c r="E9" s="67"/>
      <c r="F9" s="54"/>
      <c r="G9" s="54"/>
      <c r="H9" s="183"/>
      <c r="I9" s="183"/>
    </row>
    <row r="10" spans="1:9" ht="30">
      <c r="A10" s="81"/>
      <c r="B10" s="65" t="s">
        <v>86</v>
      </c>
      <c r="C10" s="81"/>
      <c r="D10" s="69" t="s">
        <v>87</v>
      </c>
      <c r="E10" s="68"/>
      <c r="F10" s="147"/>
      <c r="G10" s="147"/>
      <c r="H10" s="183"/>
      <c r="I10" s="183"/>
    </row>
    <row r="11" spans="1:9" ht="30">
      <c r="A11" s="81"/>
      <c r="B11" s="63" t="s">
        <v>88</v>
      </c>
      <c r="C11" s="64"/>
      <c r="D11" s="148" t="s">
        <v>89</v>
      </c>
      <c r="E11" s="170">
        <v>50000</v>
      </c>
      <c r="F11" s="149"/>
      <c r="G11" s="149">
        <v>350000</v>
      </c>
      <c r="H11" s="183">
        <v>350000</v>
      </c>
      <c r="I11" s="183"/>
    </row>
    <row r="12" spans="1:9" ht="30">
      <c r="A12" s="81"/>
      <c r="B12" s="83" t="s">
        <v>267</v>
      </c>
      <c r="C12" s="355"/>
      <c r="D12" s="171" t="s">
        <v>90</v>
      </c>
      <c r="E12" s="172"/>
      <c r="F12" s="111">
        <v>50000</v>
      </c>
      <c r="G12" s="111">
        <v>50000</v>
      </c>
      <c r="H12" s="198">
        <v>50000</v>
      </c>
      <c r="I12" s="198">
        <v>50000</v>
      </c>
    </row>
    <row r="13" spans="1:9" ht="30">
      <c r="A13" s="81"/>
      <c r="B13" s="65" t="s">
        <v>266</v>
      </c>
      <c r="C13" s="81"/>
      <c r="D13" s="69" t="s">
        <v>90</v>
      </c>
      <c r="E13" s="68">
        <v>50000</v>
      </c>
      <c r="F13" s="147">
        <v>540000</v>
      </c>
      <c r="G13" s="147">
        <v>300000</v>
      </c>
      <c r="H13" s="198">
        <v>300000</v>
      </c>
      <c r="I13" s="198">
        <v>300000</v>
      </c>
    </row>
    <row r="14" spans="1:9">
      <c r="A14" s="150"/>
      <c r="B14" s="151"/>
      <c r="C14" s="356">
        <v>581</v>
      </c>
      <c r="D14" s="152" t="s">
        <v>91</v>
      </c>
      <c r="E14" s="274">
        <v>79691.53</v>
      </c>
      <c r="F14" s="153">
        <v>106420</v>
      </c>
      <c r="G14" s="153">
        <v>332100</v>
      </c>
      <c r="H14" s="182"/>
      <c r="I14" s="182"/>
    </row>
    <row r="15" spans="1:9" ht="30">
      <c r="A15" s="57"/>
      <c r="B15" s="154">
        <v>63</v>
      </c>
      <c r="C15" s="155"/>
      <c r="D15" s="156" t="s">
        <v>83</v>
      </c>
      <c r="E15" s="70">
        <v>79691.53</v>
      </c>
      <c r="F15" s="157"/>
      <c r="G15" s="87"/>
      <c r="H15" s="183"/>
      <c r="I15" s="183"/>
    </row>
    <row r="16" spans="1:9" ht="30">
      <c r="A16" s="77"/>
      <c r="B16" s="158">
        <v>636120</v>
      </c>
      <c r="C16" s="197"/>
      <c r="D16" s="159" t="s">
        <v>90</v>
      </c>
      <c r="E16" s="72"/>
      <c r="F16" s="168">
        <v>61420</v>
      </c>
      <c r="G16" s="88"/>
      <c r="H16" s="198"/>
      <c r="I16" s="198"/>
    </row>
    <row r="17" spans="1:9">
      <c r="A17" s="57"/>
      <c r="B17" s="154">
        <v>638</v>
      </c>
      <c r="C17" s="155"/>
      <c r="D17" s="156" t="s">
        <v>54</v>
      </c>
      <c r="E17" s="70">
        <v>79691.53</v>
      </c>
      <c r="F17" s="157"/>
      <c r="G17" s="87"/>
      <c r="H17" s="183"/>
      <c r="I17" s="183"/>
    </row>
    <row r="18" spans="1:9" ht="30">
      <c r="A18" s="57"/>
      <c r="B18" s="158">
        <v>638111</v>
      </c>
      <c r="C18" s="155"/>
      <c r="D18" s="159" t="s">
        <v>92</v>
      </c>
      <c r="E18" s="72">
        <v>79691.53</v>
      </c>
      <c r="F18" s="168">
        <v>45000</v>
      </c>
      <c r="G18" s="87">
        <v>25000</v>
      </c>
      <c r="H18" s="183"/>
      <c r="I18" s="183"/>
    </row>
    <row r="19" spans="1:9" ht="30">
      <c r="A19" s="57"/>
      <c r="B19" s="158">
        <v>638210</v>
      </c>
      <c r="C19" s="155"/>
      <c r="D19" s="159" t="s">
        <v>93</v>
      </c>
      <c r="E19" s="261"/>
      <c r="F19" s="157"/>
      <c r="G19" s="157">
        <v>307100</v>
      </c>
      <c r="H19" s="183"/>
      <c r="I19" s="183"/>
    </row>
    <row r="20" spans="1:9">
      <c r="A20" s="150"/>
      <c r="B20" s="151"/>
      <c r="C20" s="356">
        <v>3311</v>
      </c>
      <c r="D20" s="152" t="s">
        <v>78</v>
      </c>
      <c r="E20" s="274">
        <v>856551.25</v>
      </c>
      <c r="F20" s="153">
        <v>1065195</v>
      </c>
      <c r="G20" s="153">
        <v>1067000</v>
      </c>
      <c r="H20" s="182">
        <v>1132000</v>
      </c>
      <c r="I20" s="182">
        <v>1192000</v>
      </c>
    </row>
    <row r="21" spans="1:9">
      <c r="A21" s="57"/>
      <c r="B21" s="154">
        <v>64</v>
      </c>
      <c r="C21" s="155"/>
      <c r="D21" s="156" t="s">
        <v>94</v>
      </c>
      <c r="E21" s="70">
        <v>3</v>
      </c>
      <c r="F21" s="87"/>
      <c r="G21" s="87"/>
      <c r="H21" s="141"/>
      <c r="I21" s="141"/>
    </row>
    <row r="22" spans="1:9">
      <c r="A22" s="57"/>
      <c r="B22" s="154">
        <v>641</v>
      </c>
      <c r="C22" s="155"/>
      <c r="D22" s="156" t="s">
        <v>95</v>
      </c>
      <c r="E22" s="70">
        <v>3</v>
      </c>
      <c r="F22" s="87">
        <v>115</v>
      </c>
      <c r="G22" s="87">
        <v>1000</v>
      </c>
      <c r="H22" s="183">
        <v>1000</v>
      </c>
      <c r="I22" s="183">
        <v>1000</v>
      </c>
    </row>
    <row r="23" spans="1:9" ht="30">
      <c r="A23" s="57"/>
      <c r="B23" s="158">
        <v>641320</v>
      </c>
      <c r="C23" s="155"/>
      <c r="D23" s="159" t="s">
        <v>96</v>
      </c>
      <c r="E23" s="72">
        <v>3</v>
      </c>
      <c r="F23" s="88">
        <v>115</v>
      </c>
      <c r="G23" s="88">
        <v>1000</v>
      </c>
      <c r="H23" s="198">
        <v>1000</v>
      </c>
      <c r="I23" s="198">
        <v>1000</v>
      </c>
    </row>
    <row r="24" spans="1:9" ht="45">
      <c r="A24" s="57"/>
      <c r="B24" s="74">
        <v>65</v>
      </c>
      <c r="C24" s="160"/>
      <c r="D24" s="161" t="s">
        <v>97</v>
      </c>
      <c r="E24" s="67">
        <v>53900.55</v>
      </c>
      <c r="F24" s="54"/>
      <c r="G24" s="54"/>
      <c r="H24" s="141"/>
      <c r="I24" s="141"/>
    </row>
    <row r="25" spans="1:9">
      <c r="A25" s="64"/>
      <c r="B25" s="162">
        <v>652</v>
      </c>
      <c r="C25" s="163"/>
      <c r="D25" s="164" t="s">
        <v>98</v>
      </c>
      <c r="E25" s="170">
        <v>53900.55</v>
      </c>
      <c r="F25" s="149">
        <v>63580</v>
      </c>
      <c r="G25" s="149">
        <v>110000</v>
      </c>
      <c r="H25" s="183">
        <v>130000</v>
      </c>
      <c r="I25" s="183">
        <v>160000</v>
      </c>
    </row>
    <row r="26" spans="1:9">
      <c r="A26" s="64"/>
      <c r="B26" s="199">
        <v>652650</v>
      </c>
      <c r="C26" s="200"/>
      <c r="D26" s="201" t="s">
        <v>154</v>
      </c>
      <c r="E26" s="172"/>
      <c r="F26" s="111">
        <v>50580</v>
      </c>
      <c r="G26" s="111">
        <v>75000</v>
      </c>
      <c r="H26" s="198">
        <v>75000</v>
      </c>
      <c r="I26" s="198">
        <v>100000</v>
      </c>
    </row>
    <row r="27" spans="1:9">
      <c r="A27" s="81"/>
      <c r="B27" s="80">
        <v>652680</v>
      </c>
      <c r="C27" s="165"/>
      <c r="D27" s="166" t="s">
        <v>153</v>
      </c>
      <c r="E27" s="68">
        <v>53900.55</v>
      </c>
      <c r="F27" s="147">
        <v>13000</v>
      </c>
      <c r="G27" s="147">
        <v>35000</v>
      </c>
      <c r="H27" s="198">
        <v>55000</v>
      </c>
      <c r="I27" s="198">
        <v>60000</v>
      </c>
    </row>
    <row r="28" spans="1:9" ht="30">
      <c r="A28" s="57"/>
      <c r="B28" s="51" t="s">
        <v>152</v>
      </c>
      <c r="C28" s="145"/>
      <c r="D28" s="146" t="s">
        <v>100</v>
      </c>
      <c r="E28" s="67">
        <v>802075.01</v>
      </c>
      <c r="F28" s="67">
        <v>1000000</v>
      </c>
      <c r="G28" s="67">
        <v>955000</v>
      </c>
      <c r="H28" s="183">
        <v>1000000</v>
      </c>
      <c r="I28" s="183">
        <v>1030000</v>
      </c>
    </row>
    <row r="29" spans="1:9" ht="30">
      <c r="A29" s="64"/>
      <c r="B29" s="63" t="s">
        <v>101</v>
      </c>
      <c r="C29" s="169"/>
      <c r="D29" s="148" t="s">
        <v>102</v>
      </c>
      <c r="E29" s="170"/>
      <c r="F29" s="170"/>
      <c r="G29" s="170"/>
      <c r="H29" s="183"/>
      <c r="I29" s="183"/>
    </row>
    <row r="30" spans="1:9">
      <c r="A30" s="81"/>
      <c r="B30" s="65" t="s">
        <v>263</v>
      </c>
      <c r="C30" s="173"/>
      <c r="D30" s="69" t="s">
        <v>103</v>
      </c>
      <c r="E30" s="68">
        <v>802075.01</v>
      </c>
      <c r="F30" s="68">
        <v>1000000</v>
      </c>
      <c r="G30" s="68">
        <v>955000</v>
      </c>
      <c r="H30" s="198">
        <v>1000000</v>
      </c>
      <c r="I30" s="198">
        <v>1030000</v>
      </c>
    </row>
    <row r="31" spans="1:9">
      <c r="A31" s="75"/>
      <c r="B31" s="84" t="s">
        <v>114</v>
      </c>
      <c r="C31" s="181"/>
      <c r="D31" s="156" t="s">
        <v>115</v>
      </c>
      <c r="E31" s="70">
        <v>572.69000000000005</v>
      </c>
      <c r="F31" s="87">
        <v>1500</v>
      </c>
      <c r="G31" s="87">
        <v>1000</v>
      </c>
      <c r="H31" s="183">
        <v>1000</v>
      </c>
      <c r="I31" s="183">
        <v>1000</v>
      </c>
    </row>
    <row r="32" spans="1:9">
      <c r="A32" s="81"/>
      <c r="B32" s="177" t="s">
        <v>116</v>
      </c>
      <c r="C32" s="178"/>
      <c r="D32" s="179" t="s">
        <v>117</v>
      </c>
      <c r="E32" s="105"/>
      <c r="F32" s="180"/>
      <c r="G32" s="180"/>
      <c r="H32" s="183"/>
      <c r="I32" s="183"/>
    </row>
    <row r="33" spans="1:9">
      <c r="A33" s="81"/>
      <c r="B33" s="65" t="s">
        <v>264</v>
      </c>
      <c r="C33" s="173"/>
      <c r="D33" s="69" t="s">
        <v>117</v>
      </c>
      <c r="E33" s="68">
        <v>572.69000000000005</v>
      </c>
      <c r="F33" s="147">
        <v>1500</v>
      </c>
      <c r="G33" s="147">
        <v>1000</v>
      </c>
      <c r="H33" s="198">
        <v>1000</v>
      </c>
      <c r="I33" s="198">
        <v>1000</v>
      </c>
    </row>
    <row r="34" spans="1:9">
      <c r="A34" s="81"/>
      <c r="B34" s="65" t="s">
        <v>172</v>
      </c>
      <c r="C34" s="178"/>
      <c r="D34" s="179" t="s">
        <v>170</v>
      </c>
      <c r="E34" s="105"/>
      <c r="F34" s="147"/>
      <c r="G34" s="147"/>
      <c r="H34" s="141"/>
      <c r="I34" s="141"/>
    </row>
    <row r="35" spans="1:9">
      <c r="A35" s="81"/>
      <c r="B35" s="65" t="s">
        <v>171</v>
      </c>
      <c r="C35" s="178"/>
      <c r="D35" s="179" t="s">
        <v>169</v>
      </c>
      <c r="E35" s="105"/>
      <c r="F35" s="147"/>
      <c r="G35" s="147"/>
      <c r="H35" s="141"/>
      <c r="I35" s="141"/>
    </row>
    <row r="36" spans="1:9">
      <c r="A36" s="81"/>
      <c r="B36" s="80">
        <v>7231</v>
      </c>
      <c r="C36" s="165"/>
      <c r="D36" s="166" t="s">
        <v>169</v>
      </c>
      <c r="E36" s="68"/>
      <c r="F36" s="147"/>
      <c r="G36" s="147"/>
      <c r="H36" s="183"/>
      <c r="I36" s="183"/>
    </row>
    <row r="37" spans="1:9">
      <c r="A37" s="150"/>
      <c r="B37" s="151"/>
      <c r="C37" s="356">
        <v>4431</v>
      </c>
      <c r="D37" s="167" t="s">
        <v>99</v>
      </c>
      <c r="E37" s="276" t="s">
        <v>260</v>
      </c>
      <c r="F37" s="153">
        <v>1877000</v>
      </c>
      <c r="G37" s="153">
        <v>2000000</v>
      </c>
      <c r="H37" s="182">
        <v>2060000</v>
      </c>
      <c r="I37" s="182">
        <v>2115000</v>
      </c>
    </row>
    <row r="38" spans="1:9" ht="45">
      <c r="A38" s="57"/>
      <c r="B38" s="154">
        <v>65</v>
      </c>
      <c r="C38" s="155"/>
      <c r="D38" s="156" t="s">
        <v>97</v>
      </c>
      <c r="E38" s="277"/>
      <c r="F38" s="157"/>
      <c r="G38" s="157"/>
      <c r="H38" s="183"/>
      <c r="I38" s="183"/>
    </row>
    <row r="39" spans="1:9">
      <c r="A39" s="57"/>
      <c r="B39" s="154">
        <v>652</v>
      </c>
      <c r="C39" s="155"/>
      <c r="D39" s="156" t="s">
        <v>98</v>
      </c>
      <c r="E39" s="277"/>
      <c r="F39" s="157">
        <v>127000</v>
      </c>
      <c r="G39" s="157">
        <v>100000</v>
      </c>
      <c r="H39" s="183">
        <v>110000</v>
      </c>
      <c r="I39" s="183">
        <v>115000</v>
      </c>
    </row>
    <row r="40" spans="1:9">
      <c r="A40" s="57"/>
      <c r="B40" s="158">
        <v>652640</v>
      </c>
      <c r="C40" s="197"/>
      <c r="D40" s="159" t="s">
        <v>151</v>
      </c>
      <c r="E40" s="278" t="s">
        <v>258</v>
      </c>
      <c r="F40" s="168">
        <v>7000</v>
      </c>
      <c r="G40" s="168">
        <v>10000</v>
      </c>
      <c r="H40" s="198">
        <v>10000</v>
      </c>
      <c r="I40" s="198">
        <v>15000</v>
      </c>
    </row>
    <row r="41" spans="1:9">
      <c r="A41" s="57"/>
      <c r="B41" s="158">
        <v>652650</v>
      </c>
      <c r="C41" s="155"/>
      <c r="D41" s="159" t="s">
        <v>154</v>
      </c>
      <c r="E41" s="278"/>
      <c r="F41" s="168">
        <v>120000</v>
      </c>
      <c r="G41" s="168">
        <v>90000</v>
      </c>
      <c r="H41" s="198">
        <v>100000</v>
      </c>
      <c r="I41" s="198">
        <v>100000</v>
      </c>
    </row>
    <row r="42" spans="1:9" ht="30">
      <c r="A42" s="57"/>
      <c r="B42" s="154">
        <v>67</v>
      </c>
      <c r="C42" s="155"/>
      <c r="D42" s="176" t="s">
        <v>111</v>
      </c>
      <c r="E42" s="279"/>
      <c r="F42" s="157"/>
      <c r="G42" s="157"/>
      <c r="H42" s="141"/>
      <c r="I42" s="141"/>
    </row>
    <row r="43" spans="1:9" ht="30">
      <c r="A43" s="81"/>
      <c r="B43" s="177" t="s">
        <v>112</v>
      </c>
      <c r="C43" s="178"/>
      <c r="D43" s="179" t="s">
        <v>113</v>
      </c>
      <c r="E43" s="280"/>
      <c r="F43" s="180">
        <v>1750000</v>
      </c>
      <c r="G43" s="180">
        <v>1900000</v>
      </c>
      <c r="H43" s="183">
        <v>1950000</v>
      </c>
      <c r="I43" s="183">
        <v>2000000</v>
      </c>
    </row>
    <row r="44" spans="1:9" ht="30">
      <c r="A44" s="81"/>
      <c r="B44" s="65" t="s">
        <v>265</v>
      </c>
      <c r="C44" s="173"/>
      <c r="D44" s="69" t="s">
        <v>113</v>
      </c>
      <c r="E44" s="281" t="s">
        <v>259</v>
      </c>
      <c r="F44" s="147">
        <v>1750000</v>
      </c>
      <c r="G44" s="147">
        <v>1900000</v>
      </c>
      <c r="H44" s="198">
        <v>1950000</v>
      </c>
      <c r="I44" s="198">
        <v>2000000</v>
      </c>
    </row>
    <row r="45" spans="1:9">
      <c r="A45" s="129">
        <v>7</v>
      </c>
      <c r="B45" s="129">
        <v>72</v>
      </c>
      <c r="C45" s="129"/>
      <c r="D45" s="129" t="s">
        <v>144</v>
      </c>
      <c r="E45" s="129"/>
      <c r="F45" s="129"/>
      <c r="G45" s="127"/>
      <c r="H45" s="127"/>
      <c r="I45" s="127"/>
    </row>
    <row r="46" spans="1:9">
      <c r="A46" s="150"/>
      <c r="B46" s="150"/>
      <c r="C46" s="150">
        <v>124</v>
      </c>
      <c r="D46" s="150" t="s">
        <v>72</v>
      </c>
      <c r="E46" s="174">
        <v>92624</v>
      </c>
      <c r="F46" s="174">
        <v>90624</v>
      </c>
      <c r="G46" s="174">
        <v>90624</v>
      </c>
      <c r="H46" s="174">
        <v>90624</v>
      </c>
      <c r="I46" s="175">
        <v>90624</v>
      </c>
    </row>
    <row r="47" spans="1:9" ht="30">
      <c r="A47" s="57"/>
      <c r="B47" s="51">
        <v>67</v>
      </c>
      <c r="C47" s="145"/>
      <c r="D47" s="146" t="s">
        <v>104</v>
      </c>
      <c r="E47" s="349" t="s">
        <v>257</v>
      </c>
      <c r="F47" s="54"/>
      <c r="G47" s="54"/>
      <c r="H47" s="141"/>
      <c r="I47" s="141"/>
    </row>
    <row r="48" spans="1:9" ht="45">
      <c r="A48" s="64"/>
      <c r="B48" s="63" t="s">
        <v>105</v>
      </c>
      <c r="C48" s="169"/>
      <c r="D48" s="148" t="s">
        <v>106</v>
      </c>
      <c r="E48" s="350" t="s">
        <v>257</v>
      </c>
      <c r="F48" s="149"/>
      <c r="G48" s="149"/>
      <c r="H48" s="183"/>
      <c r="I48" s="183"/>
    </row>
    <row r="49" spans="1:9" ht="30">
      <c r="A49" s="81"/>
      <c r="B49" s="65" t="s">
        <v>269</v>
      </c>
      <c r="C49" s="173"/>
      <c r="D49" s="69" t="s">
        <v>107</v>
      </c>
      <c r="E49" s="69"/>
      <c r="F49" s="147"/>
      <c r="G49" s="147">
        <v>20624</v>
      </c>
      <c r="H49" s="198">
        <v>15000</v>
      </c>
      <c r="I49" s="357"/>
    </row>
    <row r="50" spans="1:9" ht="30">
      <c r="A50" s="81"/>
      <c r="B50" s="65" t="s">
        <v>268</v>
      </c>
      <c r="C50" s="173"/>
      <c r="D50" s="69" t="s">
        <v>108</v>
      </c>
      <c r="E50" s="281" t="s">
        <v>257</v>
      </c>
      <c r="F50" s="147">
        <v>90624</v>
      </c>
      <c r="G50" s="147">
        <v>70000</v>
      </c>
      <c r="H50" s="198">
        <v>75624</v>
      </c>
      <c r="I50" s="198">
        <v>90624</v>
      </c>
    </row>
    <row r="51" spans="1:9" ht="45">
      <c r="A51" s="81"/>
      <c r="B51" s="65" t="s">
        <v>109</v>
      </c>
      <c r="C51" s="173"/>
      <c r="D51" s="69" t="s">
        <v>110</v>
      </c>
      <c r="E51" s="69"/>
      <c r="F51" s="147"/>
      <c r="G51" s="147"/>
      <c r="H51" s="237"/>
      <c r="I51" s="141"/>
    </row>
    <row r="52" spans="1:9">
      <c r="A52" s="122">
        <v>8</v>
      </c>
      <c r="B52" s="122"/>
      <c r="C52" s="368">
        <v>8.81</v>
      </c>
      <c r="D52" s="122" t="s">
        <v>156</v>
      </c>
      <c r="E52" s="202">
        <v>60000</v>
      </c>
      <c r="F52" s="202"/>
      <c r="G52" s="202">
        <v>212900</v>
      </c>
      <c r="H52" s="236"/>
      <c r="I52" s="122"/>
    </row>
    <row r="53" spans="1:9">
      <c r="A53" s="25"/>
      <c r="B53" s="25">
        <v>84</v>
      </c>
      <c r="C53" s="25"/>
      <c r="D53" s="25" t="s">
        <v>132</v>
      </c>
      <c r="E53" s="25"/>
      <c r="F53" s="25"/>
      <c r="G53" s="127">
        <v>212900</v>
      </c>
      <c r="H53" s="25"/>
      <c r="I53" s="25"/>
    </row>
    <row r="54" spans="1:9">
      <c r="A54" s="25"/>
      <c r="B54" s="25">
        <v>84432</v>
      </c>
      <c r="C54" s="25"/>
      <c r="D54" s="25" t="s">
        <v>274</v>
      </c>
      <c r="E54" s="25"/>
      <c r="F54" s="25"/>
      <c r="G54" s="127">
        <v>212900</v>
      </c>
      <c r="H54" s="25"/>
      <c r="I54" s="25"/>
    </row>
    <row r="55" spans="1:9">
      <c r="A55" s="25"/>
      <c r="B55" s="25">
        <v>84721</v>
      </c>
      <c r="C55" s="25"/>
      <c r="D55" s="25" t="s">
        <v>155</v>
      </c>
      <c r="E55" s="127">
        <v>60000</v>
      </c>
      <c r="F55" s="127"/>
      <c r="G55" s="127"/>
      <c r="H55" s="25"/>
      <c r="I55" s="25"/>
    </row>
    <row r="56" spans="1:9">
      <c r="A56" s="122"/>
      <c r="B56" s="122"/>
      <c r="C56" s="122">
        <v>11</v>
      </c>
      <c r="D56" s="122" t="s">
        <v>167</v>
      </c>
      <c r="E56" s="202">
        <v>20000</v>
      </c>
      <c r="F56" s="202">
        <v>140000</v>
      </c>
      <c r="G56" s="202">
        <v>100000</v>
      </c>
      <c r="H56" s="202">
        <v>100000</v>
      </c>
      <c r="I56" s="202">
        <v>100000</v>
      </c>
    </row>
    <row r="57" spans="1:9">
      <c r="A57" s="125"/>
      <c r="B57" s="125">
        <v>671</v>
      </c>
      <c r="C57" s="125"/>
      <c r="D57" s="179" t="s">
        <v>168</v>
      </c>
      <c r="E57" s="179"/>
      <c r="F57" s="126"/>
      <c r="G57" s="125"/>
      <c r="H57" s="125"/>
      <c r="I57" s="25"/>
    </row>
    <row r="58" spans="1:9">
      <c r="A58" s="25"/>
      <c r="B58" s="25">
        <v>671210</v>
      </c>
      <c r="C58" s="25"/>
      <c r="D58" s="69" t="s">
        <v>168</v>
      </c>
      <c r="E58" s="281" t="s">
        <v>173</v>
      </c>
      <c r="F58" s="127"/>
      <c r="G58" s="25"/>
      <c r="H58" s="25"/>
      <c r="I58" s="25"/>
    </row>
    <row r="59" spans="1:9">
      <c r="A59" s="25"/>
      <c r="B59" s="25">
        <v>671110</v>
      </c>
      <c r="C59" s="25"/>
      <c r="D59" s="69" t="s">
        <v>168</v>
      </c>
      <c r="E59" s="69"/>
      <c r="F59" s="127">
        <v>140000</v>
      </c>
      <c r="G59" s="127">
        <v>100000</v>
      </c>
      <c r="H59" s="127">
        <v>100000</v>
      </c>
      <c r="I59" s="127">
        <v>100000</v>
      </c>
    </row>
    <row r="63" spans="1:9" ht="45">
      <c r="A63" s="25"/>
      <c r="B63" s="2" t="s">
        <v>19</v>
      </c>
      <c r="C63" s="2" t="s">
        <v>20</v>
      </c>
      <c r="D63" s="32" t="s">
        <v>21</v>
      </c>
      <c r="E63" s="32" t="s">
        <v>239</v>
      </c>
      <c r="F63" s="33" t="s">
        <v>148</v>
      </c>
      <c r="G63" s="33" t="s">
        <v>176</v>
      </c>
      <c r="H63" s="33" t="s">
        <v>149</v>
      </c>
      <c r="I63" s="33" t="s">
        <v>177</v>
      </c>
    </row>
    <row r="64" spans="1:9">
      <c r="B64" s="387"/>
      <c r="C64" s="387"/>
      <c r="D64" s="388"/>
      <c r="E64" s="241"/>
      <c r="F64" s="34">
        <v>3</v>
      </c>
      <c r="G64" s="34">
        <v>4</v>
      </c>
      <c r="H64" s="34"/>
      <c r="I64" s="34"/>
    </row>
    <row r="65" spans="1:9">
      <c r="B65" s="35"/>
      <c r="C65" s="36"/>
      <c r="D65" s="37" t="s">
        <v>22</v>
      </c>
      <c r="E65" s="273" t="s">
        <v>261</v>
      </c>
      <c r="F65" s="38">
        <v>3819239</v>
      </c>
      <c r="G65" s="38">
        <v>4148624</v>
      </c>
      <c r="H65" s="38">
        <v>3722624</v>
      </c>
      <c r="I65" s="38">
        <v>3840624</v>
      </c>
    </row>
    <row r="66" spans="1:9">
      <c r="B66" s="194"/>
      <c r="C66" s="40"/>
      <c r="D66" s="195"/>
      <c r="E66" s="195"/>
      <c r="F66" s="42"/>
      <c r="G66" s="42"/>
      <c r="H66" s="42"/>
      <c r="I66" s="42"/>
    </row>
    <row r="67" spans="1:9">
      <c r="A67" s="25"/>
      <c r="B67" s="194" t="s">
        <v>139</v>
      </c>
      <c r="C67" s="40">
        <v>18</v>
      </c>
      <c r="D67" s="195" t="s">
        <v>138</v>
      </c>
      <c r="E67" s="195"/>
      <c r="F67" s="42"/>
      <c r="G67" s="42"/>
      <c r="H67" s="42"/>
      <c r="I67" s="42"/>
    </row>
    <row r="68" spans="1:9">
      <c r="A68" s="25"/>
      <c r="B68" s="194" t="s">
        <v>140</v>
      </c>
      <c r="C68" s="40">
        <v>1</v>
      </c>
      <c r="D68" s="195" t="s">
        <v>141</v>
      </c>
      <c r="E68" s="195"/>
      <c r="F68" s="42"/>
      <c r="G68" s="42"/>
      <c r="H68" s="42"/>
      <c r="I68" s="42"/>
    </row>
    <row r="69" spans="1:9">
      <c r="A69" s="25"/>
      <c r="B69" s="43" t="s">
        <v>25</v>
      </c>
      <c r="C69" s="44"/>
      <c r="D69" s="45" t="s">
        <v>26</v>
      </c>
      <c r="E69" s="45"/>
      <c r="F69" s="46"/>
      <c r="G69" s="46"/>
      <c r="H69" s="46"/>
      <c r="I69" s="46"/>
    </row>
    <row r="70" spans="1:9">
      <c r="A70" s="25"/>
      <c r="B70" s="47"/>
      <c r="C70" s="48" t="s">
        <v>224</v>
      </c>
      <c r="D70" s="49" t="s">
        <v>27</v>
      </c>
      <c r="E70" s="106">
        <v>1188118.18</v>
      </c>
      <c r="F70" s="50">
        <v>1222615</v>
      </c>
      <c r="G70" s="50">
        <v>1063000</v>
      </c>
      <c r="H70" s="50">
        <v>1122000</v>
      </c>
      <c r="I70" s="50">
        <v>1185000</v>
      </c>
    </row>
    <row r="71" spans="1:9">
      <c r="A71" s="25"/>
      <c r="B71" s="51">
        <v>31</v>
      </c>
      <c r="C71" s="52"/>
      <c r="D71" s="53" t="s">
        <v>28</v>
      </c>
      <c r="E71" s="54"/>
      <c r="F71" s="54"/>
      <c r="G71" s="54">
        <v>563000</v>
      </c>
      <c r="H71" s="54"/>
      <c r="I71" s="54"/>
    </row>
    <row r="72" spans="1:9">
      <c r="A72" s="25"/>
      <c r="B72" s="55">
        <v>311</v>
      </c>
      <c r="C72" s="56"/>
      <c r="D72" s="52" t="s">
        <v>29</v>
      </c>
      <c r="E72" s="60">
        <v>457791.08</v>
      </c>
      <c r="F72" s="54">
        <v>454515</v>
      </c>
      <c r="G72" s="54">
        <v>403000</v>
      </c>
      <c r="H72" s="54">
        <v>410000</v>
      </c>
      <c r="I72" s="54">
        <v>420000</v>
      </c>
    </row>
    <row r="73" spans="1:9">
      <c r="A73" s="25"/>
      <c r="B73" s="51">
        <v>312</v>
      </c>
      <c r="C73" s="57"/>
      <c r="D73" s="58" t="s">
        <v>30</v>
      </c>
      <c r="E73" s="54">
        <v>71813.25</v>
      </c>
      <c r="F73" s="59">
        <v>80000</v>
      </c>
      <c r="G73" s="60">
        <v>80000</v>
      </c>
      <c r="H73" s="60">
        <v>85000</v>
      </c>
      <c r="I73" s="60">
        <v>90000</v>
      </c>
    </row>
    <row r="74" spans="1:9">
      <c r="A74" s="25"/>
      <c r="B74" s="51" t="s">
        <v>31</v>
      </c>
      <c r="C74" s="57"/>
      <c r="D74" s="52" t="s">
        <v>32</v>
      </c>
      <c r="E74" s="60">
        <v>80000</v>
      </c>
      <c r="F74" s="60">
        <v>80000</v>
      </c>
      <c r="G74" s="60">
        <v>80000</v>
      </c>
      <c r="H74" s="60">
        <v>85000</v>
      </c>
      <c r="I74" s="60">
        <v>95000</v>
      </c>
    </row>
    <row r="75" spans="1:9">
      <c r="A75" s="25"/>
      <c r="B75" s="51">
        <v>32</v>
      </c>
      <c r="C75" s="52"/>
      <c r="D75" s="53" t="s">
        <v>33</v>
      </c>
      <c r="E75" s="54"/>
      <c r="F75" s="54"/>
      <c r="G75" s="54">
        <v>480000</v>
      </c>
      <c r="H75" s="54"/>
      <c r="I75" s="54"/>
    </row>
    <row r="76" spans="1:9">
      <c r="A76" s="25"/>
      <c r="B76" s="55">
        <v>321</v>
      </c>
      <c r="C76" s="52"/>
      <c r="D76" s="52" t="s">
        <v>34</v>
      </c>
      <c r="E76" s="60">
        <v>48361.72</v>
      </c>
      <c r="F76" s="67">
        <v>55000</v>
      </c>
      <c r="G76" s="67">
        <v>60000</v>
      </c>
      <c r="H76" s="67">
        <v>65000</v>
      </c>
      <c r="I76" s="67">
        <v>70000</v>
      </c>
    </row>
    <row r="77" spans="1:9">
      <c r="A77" s="25"/>
      <c r="B77" s="55">
        <v>322</v>
      </c>
      <c r="C77" s="52"/>
      <c r="D77" s="52" t="s">
        <v>35</v>
      </c>
      <c r="E77" s="60">
        <v>236091.78</v>
      </c>
      <c r="F77" s="70">
        <v>123100</v>
      </c>
      <c r="G77" s="70">
        <v>60000</v>
      </c>
      <c r="H77" s="70">
        <v>80000</v>
      </c>
      <c r="I77" s="70">
        <v>105000</v>
      </c>
    </row>
    <row r="78" spans="1:9">
      <c r="A78" s="25"/>
      <c r="B78" s="74">
        <v>323</v>
      </c>
      <c r="C78" s="57"/>
      <c r="D78" s="58" t="s">
        <v>36</v>
      </c>
      <c r="E78" s="54">
        <v>195894.6</v>
      </c>
      <c r="F78" s="70">
        <v>250000</v>
      </c>
      <c r="G78" s="70">
        <v>200000</v>
      </c>
      <c r="H78" s="70">
        <v>210000</v>
      </c>
      <c r="I78" s="70">
        <v>210000</v>
      </c>
    </row>
    <row r="79" spans="1:9" ht="30">
      <c r="A79" s="25"/>
      <c r="B79" s="112" t="s">
        <v>230</v>
      </c>
      <c r="C79" s="85"/>
      <c r="D79" s="86" t="s">
        <v>231</v>
      </c>
      <c r="E79" s="271"/>
      <c r="F79" s="70">
        <v>130000</v>
      </c>
      <c r="G79" s="70">
        <v>110000</v>
      </c>
      <c r="H79" s="70">
        <v>115000</v>
      </c>
      <c r="I79" s="70">
        <v>120000</v>
      </c>
    </row>
    <row r="80" spans="1:9">
      <c r="A80" s="25"/>
      <c r="B80" s="74">
        <v>329</v>
      </c>
      <c r="C80" s="57"/>
      <c r="D80" s="58" t="s">
        <v>37</v>
      </c>
      <c r="E80" s="54">
        <v>37021.25</v>
      </c>
      <c r="F80" s="70">
        <v>40000</v>
      </c>
      <c r="G80" s="70">
        <v>40000</v>
      </c>
      <c r="H80" s="70">
        <v>42000</v>
      </c>
      <c r="I80" s="70">
        <v>45000</v>
      </c>
    </row>
    <row r="81" spans="1:9">
      <c r="A81" s="25"/>
      <c r="B81" s="51">
        <v>34</v>
      </c>
      <c r="C81" s="52"/>
      <c r="D81" s="53" t="s">
        <v>38</v>
      </c>
      <c r="E81" s="54"/>
      <c r="F81" s="70"/>
      <c r="G81" s="70"/>
      <c r="H81" s="70"/>
      <c r="I81" s="70"/>
    </row>
    <row r="82" spans="1:9">
      <c r="A82" s="25"/>
      <c r="B82" s="51" t="s">
        <v>39</v>
      </c>
      <c r="C82" s="52"/>
      <c r="D82" s="53" t="s">
        <v>40</v>
      </c>
      <c r="E82" s="54">
        <v>1002.1</v>
      </c>
      <c r="F82" s="70"/>
      <c r="G82" s="70"/>
      <c r="H82" s="70"/>
      <c r="I82" s="70"/>
    </row>
    <row r="83" spans="1:9">
      <c r="A83" s="25"/>
      <c r="B83" s="74">
        <v>343</v>
      </c>
      <c r="C83" s="57"/>
      <c r="D83" s="58" t="s">
        <v>42</v>
      </c>
      <c r="E83" s="54">
        <v>9770.57</v>
      </c>
      <c r="F83" s="70">
        <v>10000</v>
      </c>
      <c r="G83" s="70">
        <v>10000</v>
      </c>
      <c r="H83" s="70">
        <v>10000</v>
      </c>
      <c r="I83" s="70">
        <v>10000</v>
      </c>
    </row>
    <row r="84" spans="1:9">
      <c r="A84" s="25"/>
      <c r="B84" s="107"/>
      <c r="C84" s="107"/>
      <c r="D84" s="108" t="s">
        <v>56</v>
      </c>
      <c r="E84" s="109"/>
      <c r="F84" s="109">
        <v>68000</v>
      </c>
      <c r="G84" s="109">
        <v>20000</v>
      </c>
      <c r="H84" s="109">
        <v>20000</v>
      </c>
      <c r="I84" s="109">
        <v>20000</v>
      </c>
    </row>
    <row r="85" spans="1:9">
      <c r="A85" s="25"/>
      <c r="B85" s="51" t="s">
        <v>57</v>
      </c>
      <c r="C85" s="52"/>
      <c r="D85" s="53" t="s">
        <v>58</v>
      </c>
      <c r="E85" s="54"/>
      <c r="F85" s="54">
        <v>0</v>
      </c>
      <c r="G85" s="54"/>
      <c r="H85" s="54"/>
      <c r="I85" s="54"/>
    </row>
    <row r="86" spans="1:9">
      <c r="A86" s="25"/>
      <c r="B86" s="51" t="s">
        <v>59</v>
      </c>
      <c r="C86" s="52"/>
      <c r="D86" s="53" t="s">
        <v>60</v>
      </c>
      <c r="E86" s="54">
        <v>601.47</v>
      </c>
      <c r="F86" s="54">
        <v>0</v>
      </c>
      <c r="G86" s="54"/>
      <c r="H86" s="54"/>
      <c r="I86" s="54"/>
    </row>
    <row r="87" spans="1:9">
      <c r="A87" s="25"/>
      <c r="B87" s="84" t="s">
        <v>62</v>
      </c>
      <c r="C87" s="85"/>
      <c r="D87" s="110" t="s">
        <v>63</v>
      </c>
      <c r="E87" s="87"/>
      <c r="F87" s="87"/>
      <c r="G87" s="87"/>
      <c r="H87" s="87"/>
      <c r="I87" s="87"/>
    </row>
    <row r="88" spans="1:9">
      <c r="A88" s="25"/>
      <c r="B88" s="84" t="s">
        <v>64</v>
      </c>
      <c r="C88" s="85"/>
      <c r="D88" s="110" t="s">
        <v>65</v>
      </c>
      <c r="E88" s="87">
        <v>20807.27</v>
      </c>
      <c r="F88" s="87">
        <v>48000</v>
      </c>
      <c r="G88" s="87">
        <v>15000</v>
      </c>
      <c r="H88" s="87">
        <v>10000</v>
      </c>
      <c r="I88" s="87">
        <v>20000</v>
      </c>
    </row>
    <row r="89" spans="1:9">
      <c r="A89" s="25"/>
      <c r="B89" s="351" t="s">
        <v>74</v>
      </c>
      <c r="C89" s="352"/>
      <c r="D89" s="352" t="s">
        <v>75</v>
      </c>
      <c r="E89" s="353">
        <v>6000</v>
      </c>
      <c r="F89" s="180"/>
      <c r="G89" s="180"/>
      <c r="H89" s="180"/>
      <c r="I89" s="180"/>
    </row>
    <row r="90" spans="1:9">
      <c r="A90" s="25"/>
      <c r="B90" s="112" t="s">
        <v>66</v>
      </c>
      <c r="C90" s="85"/>
      <c r="D90" s="85" t="s">
        <v>67</v>
      </c>
      <c r="E90" s="59"/>
      <c r="F90" s="87">
        <v>20000</v>
      </c>
      <c r="G90" s="87"/>
      <c r="H90" s="87"/>
      <c r="I90" s="87"/>
    </row>
    <row r="91" spans="1:9">
      <c r="A91" s="25"/>
      <c r="B91" s="112" t="s">
        <v>68</v>
      </c>
      <c r="C91" s="85"/>
      <c r="D91" s="85" t="s">
        <v>69</v>
      </c>
      <c r="E91" s="59">
        <v>22963.09</v>
      </c>
      <c r="F91" s="87">
        <v>20000</v>
      </c>
      <c r="G91" s="87">
        <v>5000</v>
      </c>
      <c r="H91" s="87">
        <v>10000</v>
      </c>
      <c r="I91" s="87"/>
    </row>
    <row r="92" spans="1:9">
      <c r="A92" s="25"/>
      <c r="B92" s="82"/>
      <c r="C92" s="48" t="s">
        <v>225</v>
      </c>
      <c r="D92" s="49" t="s">
        <v>272</v>
      </c>
      <c r="E92" s="106">
        <v>1590201.44</v>
      </c>
      <c r="F92" s="50">
        <v>1803000</v>
      </c>
      <c r="G92" s="50">
        <v>2000000</v>
      </c>
      <c r="H92" s="50">
        <v>2060000</v>
      </c>
      <c r="I92" s="50">
        <v>2115000</v>
      </c>
    </row>
    <row r="93" spans="1:9">
      <c r="A93" s="25"/>
      <c r="B93" s="51">
        <v>31</v>
      </c>
      <c r="C93" s="52"/>
      <c r="D93" s="53" t="s">
        <v>28</v>
      </c>
      <c r="E93" s="51"/>
      <c r="F93" s="54"/>
      <c r="G93" s="54">
        <v>1910000</v>
      </c>
      <c r="H93" s="54"/>
      <c r="I93" s="54"/>
    </row>
    <row r="94" spans="1:9">
      <c r="A94" s="25"/>
      <c r="B94" s="51" t="s">
        <v>45</v>
      </c>
      <c r="C94" s="52"/>
      <c r="D94" s="53" t="s">
        <v>29</v>
      </c>
      <c r="E94" s="51" t="s">
        <v>243</v>
      </c>
      <c r="F94" s="54">
        <v>1520000</v>
      </c>
      <c r="G94" s="54">
        <v>1610000</v>
      </c>
      <c r="H94" s="54">
        <v>1650000</v>
      </c>
      <c r="I94" s="54">
        <v>1700000</v>
      </c>
    </row>
    <row r="95" spans="1:9">
      <c r="A95" s="25"/>
      <c r="B95" s="51">
        <v>313</v>
      </c>
      <c r="C95" s="52"/>
      <c r="D95" s="52" t="s">
        <v>32</v>
      </c>
      <c r="E95" s="60">
        <v>209073.65</v>
      </c>
      <c r="F95" s="54">
        <v>220000</v>
      </c>
      <c r="G95" s="54">
        <v>300000</v>
      </c>
      <c r="H95" s="54">
        <v>310000</v>
      </c>
      <c r="I95" s="54">
        <v>300000</v>
      </c>
    </row>
    <row r="96" spans="1:9">
      <c r="A96" s="25"/>
      <c r="B96" s="84" t="s">
        <v>46</v>
      </c>
      <c r="C96" s="85"/>
      <c r="D96" s="86" t="s">
        <v>33</v>
      </c>
      <c r="E96" s="271"/>
      <c r="F96" s="87"/>
      <c r="G96" s="87">
        <v>90000</v>
      </c>
      <c r="H96" s="87"/>
      <c r="I96" s="87"/>
    </row>
    <row r="97" spans="1:9">
      <c r="A97" s="25"/>
      <c r="B97" s="84" t="s">
        <v>47</v>
      </c>
      <c r="C97" s="85"/>
      <c r="D97" s="86" t="s">
        <v>35</v>
      </c>
      <c r="E97" s="271">
        <v>60000</v>
      </c>
      <c r="F97" s="87">
        <v>63000</v>
      </c>
      <c r="G97" s="87">
        <v>90000</v>
      </c>
      <c r="H97" s="87">
        <v>100000</v>
      </c>
      <c r="I97" s="87">
        <v>115000</v>
      </c>
    </row>
    <row r="98" spans="1:9">
      <c r="A98" s="25"/>
      <c r="B98" s="84" t="s">
        <v>48</v>
      </c>
      <c r="C98" s="56"/>
      <c r="D98" s="58" t="s">
        <v>36</v>
      </c>
      <c r="E98" s="51"/>
      <c r="F98" s="87"/>
      <c r="G98" s="87"/>
      <c r="H98" s="87"/>
      <c r="I98" s="87"/>
    </row>
    <row r="99" spans="1:9">
      <c r="A99" s="25"/>
      <c r="B99" s="84" t="s">
        <v>49</v>
      </c>
      <c r="C99" s="85"/>
      <c r="D99" s="86" t="s">
        <v>37</v>
      </c>
      <c r="E99" s="272"/>
      <c r="F99" s="87">
        <v>0</v>
      </c>
      <c r="G99" s="87"/>
      <c r="H99" s="87"/>
      <c r="I99" s="87"/>
    </row>
    <row r="100" spans="1:9">
      <c r="A100" s="25"/>
      <c r="B100" s="51">
        <v>34</v>
      </c>
      <c r="C100" s="52"/>
      <c r="D100" s="53" t="s">
        <v>38</v>
      </c>
      <c r="E100" s="53"/>
      <c r="F100" s="54">
        <f>F101</f>
        <v>0</v>
      </c>
      <c r="G100" s="54"/>
      <c r="H100" s="54"/>
      <c r="I100" s="54"/>
    </row>
    <row r="101" spans="1:9">
      <c r="A101" s="25"/>
      <c r="B101" s="74">
        <v>343</v>
      </c>
      <c r="C101" s="57"/>
      <c r="D101" s="58" t="s">
        <v>42</v>
      </c>
      <c r="E101" s="58"/>
      <c r="F101" s="60">
        <v>0</v>
      </c>
      <c r="G101" s="60"/>
      <c r="H101" s="60"/>
      <c r="I101" s="60"/>
    </row>
    <row r="102" spans="1:9">
      <c r="A102" s="25"/>
      <c r="B102" s="337"/>
      <c r="C102" s="337"/>
      <c r="D102" s="337" t="s">
        <v>233</v>
      </c>
      <c r="E102" s="338"/>
      <c r="F102" s="339">
        <v>0</v>
      </c>
      <c r="G102" s="339">
        <v>300000</v>
      </c>
      <c r="H102" s="339">
        <v>300000</v>
      </c>
      <c r="I102" s="339">
        <v>300000</v>
      </c>
    </row>
    <row r="103" spans="1:9">
      <c r="A103" s="25"/>
      <c r="B103" s="132"/>
      <c r="C103" s="342" t="s">
        <v>234</v>
      </c>
      <c r="D103" s="133" t="s">
        <v>232</v>
      </c>
      <c r="E103" s="133"/>
      <c r="F103" s="134">
        <v>330000</v>
      </c>
      <c r="G103" s="134">
        <v>300000</v>
      </c>
      <c r="H103" s="134">
        <v>300000</v>
      </c>
      <c r="I103" s="134">
        <v>300000</v>
      </c>
    </row>
    <row r="104" spans="1:9">
      <c r="A104" s="25"/>
      <c r="B104" s="129">
        <v>32</v>
      </c>
      <c r="C104" s="129"/>
      <c r="D104" s="129"/>
      <c r="E104" s="129"/>
      <c r="F104" s="129"/>
      <c r="G104" s="130"/>
      <c r="H104" s="130"/>
      <c r="I104" s="130"/>
    </row>
    <row r="105" spans="1:9">
      <c r="A105" s="25"/>
      <c r="B105" s="129">
        <v>325</v>
      </c>
      <c r="C105" s="129"/>
      <c r="D105" s="129" t="s">
        <v>226</v>
      </c>
      <c r="E105" s="129"/>
      <c r="F105" s="130">
        <v>330000</v>
      </c>
      <c r="G105" s="130">
        <v>300000</v>
      </c>
      <c r="H105" s="130">
        <v>300000</v>
      </c>
      <c r="I105" s="130">
        <v>300000</v>
      </c>
    </row>
    <row r="106" spans="1:9">
      <c r="A106" s="25"/>
      <c r="B106" s="230" t="s">
        <v>175</v>
      </c>
      <c r="C106" s="231"/>
      <c r="D106" s="232" t="s">
        <v>174</v>
      </c>
      <c r="E106" s="232"/>
      <c r="F106" s="233"/>
      <c r="G106" s="233">
        <v>100000</v>
      </c>
      <c r="H106" s="233">
        <v>100000</v>
      </c>
      <c r="I106" s="233">
        <v>100000</v>
      </c>
    </row>
    <row r="107" spans="1:9">
      <c r="A107" s="25"/>
      <c r="B107" s="47"/>
      <c r="C107" s="47">
        <v>11</v>
      </c>
      <c r="D107" s="92" t="s">
        <v>167</v>
      </c>
      <c r="E107" s="270" t="s">
        <v>173</v>
      </c>
      <c r="F107" s="50">
        <v>80000</v>
      </c>
      <c r="G107" s="50">
        <v>100000</v>
      </c>
      <c r="H107" s="50"/>
      <c r="I107" s="50"/>
    </row>
    <row r="108" spans="1:9">
      <c r="A108" s="25"/>
      <c r="B108" s="84" t="s">
        <v>45</v>
      </c>
      <c r="C108" s="85"/>
      <c r="D108" s="110" t="s">
        <v>29</v>
      </c>
      <c r="E108" s="84"/>
      <c r="F108" s="88"/>
      <c r="G108" s="88"/>
      <c r="H108" s="54"/>
      <c r="I108" s="54"/>
    </row>
    <row r="109" spans="1:9">
      <c r="A109" s="25"/>
      <c r="B109" s="84" t="s">
        <v>47</v>
      </c>
      <c r="C109" s="85"/>
      <c r="D109" s="203" t="s">
        <v>35</v>
      </c>
      <c r="E109" s="84"/>
      <c r="F109" s="88"/>
      <c r="G109" s="88"/>
      <c r="H109" s="54"/>
      <c r="I109" s="54"/>
    </row>
    <row r="110" spans="1:9">
      <c r="A110" s="25"/>
      <c r="B110" s="204">
        <v>323</v>
      </c>
      <c r="C110" s="205"/>
      <c r="D110" s="203" t="s">
        <v>36</v>
      </c>
      <c r="E110" s="84"/>
      <c r="F110" s="70">
        <v>35000</v>
      </c>
      <c r="G110" s="70">
        <v>50000</v>
      </c>
      <c r="H110" s="70">
        <v>50000</v>
      </c>
      <c r="I110" s="70">
        <v>50000</v>
      </c>
    </row>
    <row r="111" spans="1:9">
      <c r="A111" s="25"/>
      <c r="B111" s="102">
        <v>325</v>
      </c>
      <c r="C111" s="103"/>
      <c r="D111" s="104" t="s">
        <v>226</v>
      </c>
      <c r="E111" s="180"/>
      <c r="F111" s="105">
        <v>45000</v>
      </c>
      <c r="G111" s="105">
        <v>50000</v>
      </c>
      <c r="H111" s="105">
        <v>50000</v>
      </c>
      <c r="I111" s="105">
        <v>50000</v>
      </c>
    </row>
    <row r="112" spans="1:9">
      <c r="A112" s="25"/>
      <c r="B112" s="365">
        <v>45</v>
      </c>
      <c r="C112" s="103"/>
      <c r="D112" s="366" t="s">
        <v>67</v>
      </c>
      <c r="E112" s="366"/>
      <c r="F112" s="66"/>
      <c r="G112" s="66"/>
      <c r="H112" s="66"/>
      <c r="I112" s="66"/>
    </row>
    <row r="113" spans="1:9">
      <c r="A113" s="25"/>
      <c r="B113" s="365">
        <v>451</v>
      </c>
      <c r="C113" s="103"/>
      <c r="D113" s="366" t="s">
        <v>69</v>
      </c>
      <c r="E113" s="351" t="s">
        <v>173</v>
      </c>
      <c r="F113" s="66"/>
      <c r="G113" s="66"/>
      <c r="H113" s="66"/>
      <c r="I113" s="66"/>
    </row>
    <row r="114" spans="1:9">
      <c r="A114" s="25"/>
      <c r="B114" s="230" t="s">
        <v>164</v>
      </c>
      <c r="C114" s="231"/>
      <c r="D114" s="232" t="s">
        <v>165</v>
      </c>
      <c r="E114" s="232"/>
      <c r="F114" s="233"/>
      <c r="G114" s="233">
        <v>50000</v>
      </c>
      <c r="H114" s="233">
        <v>50000</v>
      </c>
      <c r="I114" s="233">
        <v>50000</v>
      </c>
    </row>
    <row r="115" spans="1:9">
      <c r="A115" s="25"/>
      <c r="B115" s="47"/>
      <c r="C115" s="340" t="s">
        <v>234</v>
      </c>
      <c r="D115" s="92" t="s">
        <v>50</v>
      </c>
      <c r="E115" s="270" t="s">
        <v>249</v>
      </c>
      <c r="F115" s="50">
        <v>50000</v>
      </c>
      <c r="G115" s="50">
        <v>50000</v>
      </c>
      <c r="H115" s="50">
        <v>50000</v>
      </c>
      <c r="I115" s="50">
        <v>50000</v>
      </c>
    </row>
    <row r="116" spans="1:9">
      <c r="A116" s="25"/>
      <c r="B116" s="84" t="s">
        <v>45</v>
      </c>
      <c r="C116" s="85"/>
      <c r="D116" s="110" t="s">
        <v>29</v>
      </c>
      <c r="E116" s="84" t="s">
        <v>244</v>
      </c>
      <c r="F116" s="87">
        <v>4605</v>
      </c>
      <c r="G116" s="87">
        <v>4605</v>
      </c>
      <c r="H116" s="87">
        <v>4605</v>
      </c>
      <c r="I116" s="87">
        <v>4605</v>
      </c>
    </row>
    <row r="117" spans="1:9">
      <c r="A117" s="25"/>
      <c r="B117" s="84" t="s">
        <v>47</v>
      </c>
      <c r="C117" s="85"/>
      <c r="D117" s="203" t="s">
        <v>35</v>
      </c>
      <c r="E117" s="84" t="s">
        <v>245</v>
      </c>
      <c r="F117" s="87">
        <v>9204</v>
      </c>
      <c r="G117" s="87">
        <v>10000</v>
      </c>
      <c r="H117" s="87">
        <v>10000</v>
      </c>
      <c r="I117" s="87">
        <v>10000</v>
      </c>
    </row>
    <row r="118" spans="1:9">
      <c r="A118" s="25"/>
      <c r="B118" s="204">
        <v>323</v>
      </c>
      <c r="C118" s="205"/>
      <c r="D118" s="203" t="s">
        <v>36</v>
      </c>
      <c r="E118" s="84" t="s">
        <v>246</v>
      </c>
      <c r="F118" s="70">
        <v>26454</v>
      </c>
      <c r="G118" s="70">
        <v>22395</v>
      </c>
      <c r="H118" s="70">
        <v>22395</v>
      </c>
      <c r="I118" s="70">
        <v>22395</v>
      </c>
    </row>
    <row r="119" spans="1:9">
      <c r="A119" s="25"/>
      <c r="B119" s="102">
        <v>329</v>
      </c>
      <c r="C119" s="103"/>
      <c r="D119" s="104" t="s">
        <v>51</v>
      </c>
      <c r="E119" s="177" t="s">
        <v>247</v>
      </c>
      <c r="F119" s="105">
        <v>6737</v>
      </c>
      <c r="G119" s="105">
        <v>10000</v>
      </c>
      <c r="H119" s="105">
        <v>10000</v>
      </c>
      <c r="I119" s="105">
        <v>10000</v>
      </c>
    </row>
    <row r="120" spans="1:9">
      <c r="A120" s="25"/>
      <c r="B120" s="102">
        <v>422</v>
      </c>
      <c r="C120" s="103"/>
      <c r="D120" s="104" t="s">
        <v>65</v>
      </c>
      <c r="E120" s="177" t="s">
        <v>248</v>
      </c>
      <c r="F120" s="105">
        <v>3000</v>
      </c>
      <c r="G120" s="105">
        <v>3000</v>
      </c>
      <c r="H120" s="105">
        <v>3000</v>
      </c>
      <c r="I120" s="105">
        <v>3000</v>
      </c>
    </row>
    <row r="121" spans="1:9">
      <c r="A121" s="25"/>
      <c r="B121" s="94" t="s">
        <v>52</v>
      </c>
      <c r="C121" s="95"/>
      <c r="D121" s="96" t="s">
        <v>53</v>
      </c>
      <c r="E121" s="96"/>
      <c r="F121" s="97"/>
      <c r="G121" s="97">
        <v>25000</v>
      </c>
      <c r="H121" s="97"/>
      <c r="I121" s="97"/>
    </row>
    <row r="122" spans="1:9">
      <c r="A122" s="25"/>
      <c r="B122" s="98"/>
      <c r="C122" s="99">
        <v>581</v>
      </c>
      <c r="D122" s="100" t="s">
        <v>54</v>
      </c>
      <c r="E122" s="282" t="s">
        <v>251</v>
      </c>
      <c r="F122" s="101">
        <v>45000</v>
      </c>
      <c r="G122" s="101">
        <v>25000</v>
      </c>
      <c r="H122" s="101"/>
      <c r="I122" s="101"/>
    </row>
    <row r="123" spans="1:9">
      <c r="A123" s="25"/>
      <c r="B123" s="102" t="s">
        <v>55</v>
      </c>
      <c r="C123" s="103"/>
      <c r="D123" s="104" t="s">
        <v>28</v>
      </c>
      <c r="E123" s="104"/>
      <c r="F123" s="105"/>
      <c r="G123" s="105">
        <v>24600</v>
      </c>
      <c r="H123" s="105"/>
      <c r="I123" s="105"/>
    </row>
    <row r="124" spans="1:9">
      <c r="A124" s="25"/>
      <c r="B124" s="102" t="s">
        <v>45</v>
      </c>
      <c r="C124" s="103"/>
      <c r="D124" s="104" t="s">
        <v>29</v>
      </c>
      <c r="E124" s="177" t="s">
        <v>250</v>
      </c>
      <c r="F124" s="105">
        <v>38500</v>
      </c>
      <c r="G124" s="105">
        <v>19000</v>
      </c>
      <c r="H124" s="105"/>
      <c r="I124" s="68"/>
    </row>
    <row r="125" spans="1:9">
      <c r="A125" s="25"/>
      <c r="B125" s="102">
        <v>313</v>
      </c>
      <c r="C125" s="103"/>
      <c r="D125" s="104" t="s">
        <v>32</v>
      </c>
      <c r="E125" s="180">
        <v>10500</v>
      </c>
      <c r="F125" s="105">
        <v>5500</v>
      </c>
      <c r="G125" s="105">
        <v>5600</v>
      </c>
      <c r="H125" s="105"/>
      <c r="I125" s="68"/>
    </row>
    <row r="126" spans="1:9">
      <c r="A126" s="25"/>
      <c r="B126" s="102">
        <v>32</v>
      </c>
      <c r="C126" s="103"/>
      <c r="D126" s="104" t="s">
        <v>33</v>
      </c>
      <c r="E126" s="180"/>
      <c r="F126" s="105">
        <v>1000</v>
      </c>
      <c r="G126" s="105"/>
      <c r="H126" s="105"/>
      <c r="I126" s="105"/>
    </row>
    <row r="127" spans="1:9">
      <c r="A127" s="25"/>
      <c r="B127" s="102">
        <v>321</v>
      </c>
      <c r="C127" s="103"/>
      <c r="D127" s="104" t="s">
        <v>34</v>
      </c>
      <c r="E127" s="180">
        <v>1500</v>
      </c>
      <c r="F127" s="105">
        <v>1000</v>
      </c>
      <c r="G127" s="105">
        <v>400</v>
      </c>
      <c r="H127" s="105"/>
      <c r="I127" s="105"/>
    </row>
    <row r="128" spans="1:9">
      <c r="A128" s="25"/>
      <c r="B128" s="113" t="s">
        <v>70</v>
      </c>
      <c r="C128" s="114"/>
      <c r="D128" s="114" t="s">
        <v>71</v>
      </c>
      <c r="E128" s="264">
        <v>92624</v>
      </c>
      <c r="F128" s="115">
        <v>90624</v>
      </c>
      <c r="G128" s="115">
        <v>90624</v>
      </c>
      <c r="H128" s="115">
        <v>90624</v>
      </c>
      <c r="I128" s="115">
        <v>90624</v>
      </c>
    </row>
    <row r="129" spans="1:9">
      <c r="A129" s="25"/>
      <c r="B129" s="116"/>
      <c r="C129" s="117">
        <v>124</v>
      </c>
      <c r="D129" s="117" t="s">
        <v>72</v>
      </c>
      <c r="E129" s="265"/>
      <c r="F129" s="118"/>
      <c r="G129" s="118">
        <v>90624</v>
      </c>
      <c r="H129" s="119">
        <v>15000</v>
      </c>
      <c r="I129" s="119"/>
    </row>
    <row r="130" spans="1:9">
      <c r="A130" s="25"/>
      <c r="B130" s="112" t="s">
        <v>46</v>
      </c>
      <c r="C130" s="85"/>
      <c r="D130" s="85" t="s">
        <v>36</v>
      </c>
      <c r="E130" s="59"/>
      <c r="F130" s="87"/>
      <c r="G130" s="87">
        <v>20624</v>
      </c>
      <c r="H130" s="88"/>
      <c r="I130" s="88"/>
    </row>
    <row r="131" spans="1:9">
      <c r="A131" s="25"/>
      <c r="B131" s="112" t="s">
        <v>48</v>
      </c>
      <c r="C131" s="85"/>
      <c r="D131" s="85" t="s">
        <v>36</v>
      </c>
      <c r="E131" s="59"/>
      <c r="F131" s="87"/>
      <c r="G131" s="88">
        <v>20624</v>
      </c>
      <c r="H131" s="88">
        <v>15000</v>
      </c>
      <c r="I131" s="88"/>
    </row>
    <row r="132" spans="1:9">
      <c r="A132" s="25"/>
      <c r="B132" s="112"/>
      <c r="C132" s="85">
        <v>124</v>
      </c>
      <c r="D132" s="85" t="s">
        <v>72</v>
      </c>
      <c r="E132" s="59"/>
      <c r="F132" s="87"/>
      <c r="G132" s="87">
        <v>70000</v>
      </c>
      <c r="H132" s="87">
        <v>75624</v>
      </c>
      <c r="I132" s="87"/>
    </row>
    <row r="133" spans="1:9">
      <c r="A133" s="25"/>
      <c r="B133" s="112" t="s">
        <v>62</v>
      </c>
      <c r="C133" s="85"/>
      <c r="D133" s="85" t="s">
        <v>73</v>
      </c>
      <c r="E133" s="59">
        <v>33624</v>
      </c>
      <c r="F133" s="87"/>
      <c r="G133" s="87"/>
      <c r="H133" s="88"/>
      <c r="I133" s="88"/>
    </row>
    <row r="134" spans="1:9">
      <c r="A134" s="25"/>
      <c r="B134" s="112" t="s">
        <v>64</v>
      </c>
      <c r="C134" s="85"/>
      <c r="D134" s="85" t="s">
        <v>65</v>
      </c>
      <c r="E134" s="59">
        <v>33624</v>
      </c>
      <c r="F134" s="87">
        <v>38559.300000000003</v>
      </c>
      <c r="G134" s="87">
        <v>35000</v>
      </c>
      <c r="H134" s="87">
        <v>30624</v>
      </c>
      <c r="I134" s="87">
        <v>60624</v>
      </c>
    </row>
    <row r="135" spans="1:9">
      <c r="A135" s="25"/>
      <c r="B135" s="112" t="s">
        <v>74</v>
      </c>
      <c r="C135" s="85"/>
      <c r="D135" s="85" t="s">
        <v>75</v>
      </c>
      <c r="E135" s="59"/>
      <c r="F135" s="87">
        <v>20000</v>
      </c>
      <c r="G135" s="87">
        <v>25000</v>
      </c>
      <c r="H135" s="87">
        <v>25000</v>
      </c>
      <c r="I135" s="87"/>
    </row>
    <row r="136" spans="1:9">
      <c r="A136" s="25"/>
      <c r="B136" s="112" t="s">
        <v>66</v>
      </c>
      <c r="C136" s="85"/>
      <c r="D136" s="85" t="s">
        <v>76</v>
      </c>
      <c r="E136" s="59">
        <v>59000</v>
      </c>
      <c r="F136" s="87"/>
      <c r="G136" s="87"/>
      <c r="H136" s="87"/>
      <c r="I136" s="87"/>
    </row>
    <row r="137" spans="1:9">
      <c r="A137" s="25"/>
      <c r="B137" s="112" t="s">
        <v>68</v>
      </c>
      <c r="C137" s="85"/>
      <c r="D137" s="85" t="s">
        <v>69</v>
      </c>
      <c r="E137" s="59">
        <v>59000</v>
      </c>
      <c r="F137" s="87">
        <v>32624</v>
      </c>
      <c r="G137" s="87">
        <v>10000</v>
      </c>
      <c r="H137" s="87">
        <v>20000</v>
      </c>
      <c r="I137" s="87">
        <v>30000</v>
      </c>
    </row>
    <row r="138" spans="1:9">
      <c r="A138" s="25"/>
      <c r="B138" s="113" t="s">
        <v>236</v>
      </c>
      <c r="C138" s="120"/>
      <c r="D138" s="114" t="s">
        <v>227</v>
      </c>
      <c r="E138" s="264"/>
      <c r="F138" s="115">
        <v>40000</v>
      </c>
      <c r="G138" s="121">
        <v>520000</v>
      </c>
      <c r="H138" s="121"/>
      <c r="I138" s="121"/>
    </row>
    <row r="139" spans="1:9">
      <c r="A139" s="25"/>
      <c r="B139" s="122"/>
      <c r="C139" s="128">
        <v>581</v>
      </c>
      <c r="D139" s="123" t="s">
        <v>54</v>
      </c>
      <c r="E139" s="266"/>
      <c r="F139" s="202">
        <v>0</v>
      </c>
      <c r="G139" s="124">
        <v>307100</v>
      </c>
      <c r="H139" s="122"/>
      <c r="I139" s="122"/>
    </row>
    <row r="140" spans="1:9">
      <c r="A140" s="25"/>
      <c r="B140" s="125">
        <v>45</v>
      </c>
      <c r="C140" s="125"/>
      <c r="D140" s="125" t="s">
        <v>77</v>
      </c>
      <c r="E140" s="267"/>
      <c r="F140" s="126">
        <v>0</v>
      </c>
      <c r="G140" s="126"/>
      <c r="H140" s="25"/>
      <c r="I140" s="25"/>
    </row>
    <row r="141" spans="1:9">
      <c r="A141" s="25"/>
      <c r="B141" s="25">
        <v>451</v>
      </c>
      <c r="C141" s="25"/>
      <c r="D141" s="25" t="s">
        <v>77</v>
      </c>
      <c r="E141" s="268"/>
      <c r="F141" s="127">
        <v>40000</v>
      </c>
      <c r="G141" s="127">
        <v>307100</v>
      </c>
      <c r="H141" s="25"/>
      <c r="I141" s="25"/>
    </row>
    <row r="142" spans="1:9">
      <c r="A142" s="25"/>
      <c r="B142" s="123"/>
      <c r="C142" s="341" t="s">
        <v>235</v>
      </c>
      <c r="D142" s="123" t="s">
        <v>229</v>
      </c>
      <c r="E142" s="266"/>
      <c r="F142" s="124">
        <v>0</v>
      </c>
      <c r="G142" s="124">
        <v>212900</v>
      </c>
      <c r="H142" s="124"/>
      <c r="I142" s="124"/>
    </row>
    <row r="143" spans="1:9">
      <c r="A143" s="25"/>
      <c r="B143" s="129">
        <v>45</v>
      </c>
      <c r="C143" s="129"/>
      <c r="D143" s="129" t="s">
        <v>77</v>
      </c>
      <c r="E143" s="269"/>
      <c r="F143" s="130">
        <v>0</v>
      </c>
      <c r="G143" s="130"/>
      <c r="H143" s="130"/>
      <c r="I143" s="130"/>
    </row>
    <row r="144" spans="1:9">
      <c r="A144" s="25"/>
      <c r="B144" s="129">
        <v>451</v>
      </c>
      <c r="C144" s="129"/>
      <c r="D144" s="129" t="s">
        <v>77</v>
      </c>
      <c r="E144" s="269"/>
      <c r="F144" s="130">
        <v>0</v>
      </c>
      <c r="G144" s="130">
        <v>212900</v>
      </c>
      <c r="H144" s="130"/>
      <c r="I144" s="130"/>
    </row>
    <row r="145" spans="1:9">
      <c r="A145" s="25"/>
      <c r="B145" s="123"/>
      <c r="C145" s="123">
        <v>32</v>
      </c>
      <c r="D145" s="133" t="s">
        <v>78</v>
      </c>
      <c r="E145" s="134"/>
      <c r="F145" s="124">
        <v>30000</v>
      </c>
      <c r="G145" s="124"/>
      <c r="H145" s="124"/>
      <c r="I145" s="123"/>
    </row>
    <row r="146" spans="1:9">
      <c r="A146" s="25"/>
      <c r="B146" s="131">
        <v>54</v>
      </c>
      <c r="C146" s="25"/>
      <c r="D146" s="131" t="s">
        <v>166</v>
      </c>
      <c r="E146" s="131"/>
      <c r="F146" s="127">
        <v>30000</v>
      </c>
      <c r="G146" s="127"/>
      <c r="H146" s="127"/>
      <c r="I146" s="25"/>
    </row>
    <row r="147" spans="1:9">
      <c r="A147" s="25"/>
      <c r="B147" s="131">
        <v>5424</v>
      </c>
      <c r="C147" s="25"/>
      <c r="D147" s="131" t="s">
        <v>166</v>
      </c>
      <c r="E147" s="12"/>
      <c r="F147" s="127">
        <v>30000</v>
      </c>
      <c r="G147" s="127"/>
      <c r="H147" s="25"/>
      <c r="I147" s="25"/>
    </row>
    <row r="148" spans="1:9">
      <c r="A148" s="25"/>
      <c r="B148" s="344" t="s">
        <v>241</v>
      </c>
      <c r="C148" s="344"/>
      <c r="D148" s="345" t="s">
        <v>242</v>
      </c>
      <c r="E148" s="344"/>
      <c r="F148" s="346">
        <v>60000</v>
      </c>
      <c r="G148" s="344"/>
      <c r="H148" s="344"/>
      <c r="I148" s="344"/>
    </row>
    <row r="149" spans="1:9">
      <c r="A149" s="25"/>
      <c r="B149" s="123"/>
      <c r="C149" s="123">
        <v>11</v>
      </c>
      <c r="D149" s="133" t="s">
        <v>167</v>
      </c>
      <c r="E149" s="123"/>
      <c r="F149" s="124"/>
      <c r="G149" s="123"/>
      <c r="H149" s="123"/>
      <c r="I149" s="123"/>
    </row>
    <row r="150" spans="1:9">
      <c r="A150" s="25"/>
      <c r="B150" s="25">
        <v>42</v>
      </c>
      <c r="C150" s="25"/>
      <c r="D150" s="25" t="s">
        <v>65</v>
      </c>
      <c r="E150" s="25"/>
      <c r="F150" s="127">
        <v>60000</v>
      </c>
      <c r="G150" s="25"/>
      <c r="H150" s="25"/>
      <c r="I150" s="25"/>
    </row>
    <row r="151" spans="1:9">
      <c r="A151" s="25"/>
      <c r="B151" s="25">
        <v>422</v>
      </c>
      <c r="C151" s="25"/>
      <c r="D151" s="25" t="s">
        <v>65</v>
      </c>
      <c r="E151" s="25"/>
      <c r="F151" s="127">
        <v>60000</v>
      </c>
      <c r="G151" s="25"/>
      <c r="H151" s="25"/>
      <c r="I151" s="25"/>
    </row>
    <row r="152" spans="1:9">
      <c r="A152" s="25"/>
      <c r="B152" s="344" t="s">
        <v>252</v>
      </c>
      <c r="C152" s="344"/>
      <c r="D152" s="344" t="s">
        <v>26</v>
      </c>
      <c r="E152" s="346">
        <v>70000</v>
      </c>
      <c r="F152" s="344"/>
      <c r="G152" s="344"/>
      <c r="H152" s="344"/>
      <c r="I152" s="344"/>
    </row>
    <row r="153" spans="1:9">
      <c r="A153" s="25"/>
      <c r="B153" s="348"/>
      <c r="C153" s="123">
        <v>11</v>
      </c>
      <c r="D153" s="123" t="s">
        <v>167</v>
      </c>
      <c r="E153" s="123"/>
      <c r="F153" s="123"/>
      <c r="G153" s="123"/>
      <c r="H153" s="123"/>
      <c r="I153" s="123"/>
    </row>
    <row r="154" spans="1:9">
      <c r="A154" s="25"/>
      <c r="B154" s="25">
        <v>544</v>
      </c>
      <c r="C154" s="25"/>
      <c r="D154" s="25" t="s">
        <v>157</v>
      </c>
      <c r="E154" s="127">
        <v>70000</v>
      </c>
      <c r="F154" s="25"/>
      <c r="G154" s="25"/>
      <c r="H154" s="25"/>
      <c r="I154" s="25"/>
    </row>
  </sheetData>
  <mergeCells count="2">
    <mergeCell ref="A5:D5"/>
    <mergeCell ref="B64:D64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4807-B95D-46AA-A498-F0E75DDA8B38}">
  <sheetPr>
    <pageSetUpPr fitToPage="1"/>
  </sheetPr>
  <dimension ref="A5:I15"/>
  <sheetViews>
    <sheetView topLeftCell="A4" workbookViewId="0">
      <selection activeCell="G17" sqref="G17"/>
    </sheetView>
  </sheetViews>
  <sheetFormatPr defaultRowHeight="15"/>
  <cols>
    <col min="1" max="1" width="7.42578125" bestFit="1" customWidth="1"/>
    <col min="2" max="2" width="8.42578125" bestFit="1" customWidth="1"/>
    <col min="3" max="3" width="6.140625" bestFit="1" customWidth="1"/>
    <col min="4" max="9" width="25.28515625" customWidth="1"/>
  </cols>
  <sheetData>
    <row r="5" spans="1:9" ht="15.75">
      <c r="A5" s="389" t="s">
        <v>119</v>
      </c>
      <c r="B5" s="389"/>
      <c r="C5" s="389"/>
      <c r="D5" s="389"/>
      <c r="E5" s="389"/>
      <c r="F5" s="389"/>
      <c r="G5" s="389"/>
      <c r="H5" s="390"/>
      <c r="I5" s="390"/>
    </row>
    <row r="6" spans="1:9" ht="18">
      <c r="A6" s="190"/>
      <c r="B6" s="190"/>
      <c r="C6" s="190"/>
      <c r="D6" s="190"/>
      <c r="E6" s="190"/>
      <c r="F6" s="190"/>
      <c r="G6" s="190"/>
      <c r="H6" s="191"/>
      <c r="I6" s="191"/>
    </row>
    <row r="7" spans="1:9" ht="15.75">
      <c r="A7" s="389" t="s">
        <v>128</v>
      </c>
      <c r="B7" s="391"/>
      <c r="C7" s="391"/>
      <c r="D7" s="391"/>
      <c r="E7" s="391"/>
      <c r="F7" s="391"/>
      <c r="G7" s="391"/>
      <c r="H7" s="391"/>
      <c r="I7" s="391"/>
    </row>
    <row r="8" spans="1:9" ht="18">
      <c r="A8" s="190"/>
      <c r="B8" s="190"/>
      <c r="C8" s="190"/>
      <c r="D8" s="190"/>
      <c r="E8" s="190"/>
      <c r="F8" s="190"/>
      <c r="G8" s="190"/>
      <c r="H8" s="191"/>
      <c r="I8" s="191"/>
    </row>
    <row r="9" spans="1:9" ht="25.5">
      <c r="A9" s="409" t="s">
        <v>79</v>
      </c>
      <c r="B9" s="410" t="s">
        <v>129</v>
      </c>
      <c r="C9" s="410" t="s">
        <v>20</v>
      </c>
      <c r="D9" s="410" t="s">
        <v>130</v>
      </c>
      <c r="E9" s="410" t="s">
        <v>239</v>
      </c>
      <c r="F9" s="409" t="s">
        <v>253</v>
      </c>
      <c r="G9" s="409" t="s">
        <v>254</v>
      </c>
      <c r="H9" s="409" t="s">
        <v>150</v>
      </c>
      <c r="I9" s="409" t="s">
        <v>256</v>
      </c>
    </row>
    <row r="10" spans="1:9" ht="25.5">
      <c r="A10" s="392">
        <v>8</v>
      </c>
      <c r="B10" s="392"/>
      <c r="C10" s="392"/>
      <c r="D10" s="392" t="s">
        <v>131</v>
      </c>
      <c r="E10" s="411">
        <v>60000</v>
      </c>
      <c r="F10" s="412">
        <v>0</v>
      </c>
      <c r="G10" s="412">
        <v>212900</v>
      </c>
      <c r="H10" s="413">
        <v>0</v>
      </c>
      <c r="I10" s="413">
        <v>0</v>
      </c>
    </row>
    <row r="11" spans="1:9">
      <c r="A11" s="392"/>
      <c r="B11" s="401">
        <v>84</v>
      </c>
      <c r="C11" s="401"/>
      <c r="D11" s="401" t="s">
        <v>132</v>
      </c>
      <c r="E11" s="414">
        <v>60000</v>
      </c>
      <c r="F11" s="413">
        <v>0</v>
      </c>
      <c r="G11" s="413">
        <v>212900</v>
      </c>
      <c r="H11" s="413">
        <v>0</v>
      </c>
      <c r="I11" s="413">
        <v>0</v>
      </c>
    </row>
    <row r="12" spans="1:9" ht="25.5">
      <c r="A12" s="415"/>
      <c r="B12" s="415"/>
      <c r="C12" s="416">
        <v>81</v>
      </c>
      <c r="D12" s="417" t="s">
        <v>133</v>
      </c>
      <c r="E12" s="418">
        <v>60000</v>
      </c>
      <c r="F12" s="413">
        <v>0</v>
      </c>
      <c r="G12" s="413">
        <v>212900</v>
      </c>
      <c r="H12" s="413">
        <v>0</v>
      </c>
      <c r="I12" s="413">
        <v>0</v>
      </c>
    </row>
    <row r="13" spans="1:9" ht="25.5">
      <c r="A13" s="419">
        <v>5</v>
      </c>
      <c r="B13" s="419"/>
      <c r="C13" s="419"/>
      <c r="D13" s="420" t="s">
        <v>134</v>
      </c>
      <c r="E13" s="421">
        <v>70000</v>
      </c>
      <c r="F13" s="412">
        <v>30000</v>
      </c>
      <c r="G13" s="412">
        <v>0</v>
      </c>
      <c r="H13" s="412">
        <v>0</v>
      </c>
      <c r="I13" s="413">
        <v>0</v>
      </c>
    </row>
    <row r="14" spans="1:9" ht="25.5">
      <c r="A14" s="401"/>
      <c r="B14" s="401">
        <v>54</v>
      </c>
      <c r="C14" s="401"/>
      <c r="D14" s="422" t="s">
        <v>135</v>
      </c>
      <c r="E14" s="423">
        <v>70000</v>
      </c>
      <c r="F14" s="413">
        <v>30000</v>
      </c>
      <c r="G14" s="424">
        <v>0</v>
      </c>
      <c r="H14" s="424">
        <v>0</v>
      </c>
      <c r="I14" s="425">
        <v>0</v>
      </c>
    </row>
    <row r="15" spans="1:9">
      <c r="A15" s="401"/>
      <c r="B15" s="401"/>
      <c r="C15" s="426">
        <v>3311</v>
      </c>
      <c r="D15" s="416" t="s">
        <v>136</v>
      </c>
      <c r="E15" s="427">
        <v>70000</v>
      </c>
      <c r="F15" s="413">
        <v>30000</v>
      </c>
      <c r="G15" s="413">
        <v>0</v>
      </c>
      <c r="H15" s="413">
        <v>0</v>
      </c>
      <c r="I15" s="425">
        <v>0</v>
      </c>
    </row>
  </sheetData>
  <mergeCells count="2">
    <mergeCell ref="A5:I5"/>
    <mergeCell ref="A7:I7"/>
  </mergeCells>
  <pageMargins left="0.7" right="0.7" top="0.75" bottom="0.75" header="0.3" footer="0.3"/>
  <pageSetup paperSize="9"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3A22-5010-4B1C-B83E-64F86D41BD28}">
  <sheetPr>
    <pageSetUpPr fitToPage="1"/>
  </sheetPr>
  <dimension ref="B6:L16"/>
  <sheetViews>
    <sheetView workbookViewId="0">
      <selection activeCell="S18" sqref="S18"/>
    </sheetView>
  </sheetViews>
  <sheetFormatPr defaultRowHeight="15"/>
  <cols>
    <col min="2" max="2" width="37.7109375" customWidth="1"/>
    <col min="3" max="4" width="0" hidden="1" customWidth="1"/>
    <col min="5" max="5" width="14.42578125" customWidth="1"/>
    <col min="6" max="6" width="17.7109375" customWidth="1"/>
    <col min="7" max="7" width="0" hidden="1" customWidth="1"/>
    <col min="8" max="8" width="17.7109375" customWidth="1"/>
    <col min="9" max="9" width="0" hidden="1" customWidth="1"/>
    <col min="10" max="10" width="17.7109375" customWidth="1"/>
    <col min="11" max="11" width="0" hidden="1" customWidth="1"/>
    <col min="12" max="12" width="17.7109375" customWidth="1"/>
  </cols>
  <sheetData>
    <row r="6" spans="2:12" ht="15.75">
      <c r="B6" s="389" t="s">
        <v>119</v>
      </c>
      <c r="C6" s="389"/>
      <c r="D6" s="389"/>
      <c r="E6" s="389"/>
      <c r="F6" s="389"/>
      <c r="G6" s="389"/>
      <c r="H6" s="389"/>
      <c r="I6" s="390"/>
      <c r="J6" s="390"/>
      <c r="K6" s="390"/>
    </row>
    <row r="7" spans="2:12" ht="18">
      <c r="B7" s="190"/>
      <c r="C7" s="190"/>
      <c r="D7" s="190"/>
      <c r="E7" s="190"/>
      <c r="F7" s="190"/>
      <c r="G7" s="190"/>
      <c r="H7" s="190"/>
      <c r="I7" s="191"/>
      <c r="J7" s="191"/>
      <c r="K7" s="191"/>
    </row>
    <row r="8" spans="2:12" ht="15.75">
      <c r="B8" s="389" t="s">
        <v>120</v>
      </c>
      <c r="C8" s="389"/>
      <c r="D8" s="389"/>
      <c r="E8" s="389"/>
      <c r="F8" s="389"/>
      <c r="G8" s="389"/>
      <c r="H8" s="389"/>
      <c r="I8" s="389"/>
      <c r="J8" s="389"/>
      <c r="K8" s="389"/>
      <c r="L8" s="389"/>
    </row>
    <row r="9" spans="2:12" ht="18">
      <c r="B9" s="190"/>
      <c r="C9" s="190"/>
      <c r="D9" s="190"/>
      <c r="E9" s="190"/>
      <c r="F9" s="190"/>
      <c r="G9" s="190"/>
      <c r="H9" s="190"/>
      <c r="I9" s="191"/>
      <c r="J9" s="191"/>
      <c r="K9" s="191"/>
    </row>
    <row r="10" spans="2:12" ht="15.75">
      <c r="B10" s="389" t="s">
        <v>121</v>
      </c>
      <c r="C10" s="389"/>
      <c r="D10" s="389"/>
      <c r="E10" s="389"/>
      <c r="F10" s="389"/>
      <c r="G10" s="389"/>
      <c r="H10" s="389"/>
      <c r="I10" s="389"/>
      <c r="J10" s="389"/>
      <c r="K10" s="389"/>
      <c r="L10" s="389"/>
    </row>
    <row r="11" spans="2:12" ht="18">
      <c r="B11" s="190"/>
      <c r="C11" s="190"/>
      <c r="D11" s="190"/>
      <c r="E11" s="190"/>
      <c r="F11" s="190"/>
      <c r="G11" s="190"/>
      <c r="H11" s="190"/>
      <c r="I11" s="191"/>
      <c r="J11" s="191"/>
      <c r="K11" s="191"/>
    </row>
    <row r="12" spans="2:12" ht="25.5">
      <c r="B12" s="407" t="s">
        <v>122</v>
      </c>
      <c r="C12" s="408" t="s">
        <v>2</v>
      </c>
      <c r="D12" s="407" t="s">
        <v>3</v>
      </c>
      <c r="E12" s="407" t="s">
        <v>239</v>
      </c>
      <c r="F12" s="407" t="s">
        <v>253</v>
      </c>
      <c r="G12" s="407" t="s">
        <v>123</v>
      </c>
      <c r="H12" s="407" t="s">
        <v>254</v>
      </c>
      <c r="I12" s="407" t="s">
        <v>124</v>
      </c>
      <c r="J12" s="407" t="s">
        <v>255</v>
      </c>
      <c r="K12" s="407" t="s">
        <v>125</v>
      </c>
      <c r="L12" s="407" t="s">
        <v>256</v>
      </c>
    </row>
    <row r="13" spans="2:12">
      <c r="B13" s="392" t="s">
        <v>126</v>
      </c>
      <c r="C13" s="393" t="e">
        <f>C14+#REF!</f>
        <v>#REF!</v>
      </c>
      <c r="D13" s="394" t="e">
        <f>D14+#REF!</f>
        <v>#REF!</v>
      </c>
      <c r="E13" s="395">
        <v>2854647.79</v>
      </c>
      <c r="F13" s="395">
        <v>3789239</v>
      </c>
      <c r="G13" s="395" t="e">
        <f>G14+#REF!</f>
        <v>#REF!</v>
      </c>
      <c r="H13" s="395">
        <v>4148624</v>
      </c>
      <c r="I13" s="395" t="e">
        <f>I14+#REF!</f>
        <v>#REF!</v>
      </c>
      <c r="J13" s="395">
        <v>3722624</v>
      </c>
      <c r="K13" s="396" t="e">
        <f>K14+#REF!</f>
        <v>#REF!</v>
      </c>
      <c r="L13" s="395">
        <v>3840624</v>
      </c>
    </row>
    <row r="14" spans="2:12">
      <c r="B14" s="392" t="s">
        <v>127</v>
      </c>
      <c r="C14" s="192">
        <f>C15</f>
        <v>22361475.379999999</v>
      </c>
      <c r="D14" s="397">
        <f>D15</f>
        <v>29535477.219999999</v>
      </c>
      <c r="E14" s="398">
        <v>2854647.79</v>
      </c>
      <c r="F14" s="399">
        <v>3789239</v>
      </c>
      <c r="G14" s="399">
        <f t="shared" ref="G14:K14" si="0">G15</f>
        <v>20268558</v>
      </c>
      <c r="H14" s="399">
        <v>4148624</v>
      </c>
      <c r="I14" s="399">
        <f t="shared" si="0"/>
        <v>15490759</v>
      </c>
      <c r="J14" s="399">
        <v>3722624</v>
      </c>
      <c r="K14" s="400">
        <f t="shared" si="0"/>
        <v>15566104</v>
      </c>
      <c r="L14" s="399">
        <v>3840624</v>
      </c>
    </row>
    <row r="15" spans="2:12">
      <c r="B15" s="401" t="s">
        <v>142</v>
      </c>
      <c r="C15" s="192">
        <v>22361475.379999999</v>
      </c>
      <c r="D15" s="397">
        <f>16260625.66+154600+223773.69+9343277.87+10000+2810400+800+85900+9100+141400+73000+5600+22500+49500+137000+163000+45000</f>
        <v>29535477.219999999</v>
      </c>
      <c r="E15" s="402">
        <v>2854647.79</v>
      </c>
      <c r="F15" s="403">
        <v>3789239</v>
      </c>
      <c r="G15" s="403">
        <v>20268558</v>
      </c>
      <c r="H15" s="403">
        <v>4148624</v>
      </c>
      <c r="I15" s="403">
        <v>15490759</v>
      </c>
      <c r="J15" s="403">
        <v>3722624</v>
      </c>
      <c r="K15" s="404">
        <v>15566104</v>
      </c>
      <c r="L15" s="403">
        <v>3840624</v>
      </c>
    </row>
    <row r="16" spans="2:12">
      <c r="B16" s="405" t="s">
        <v>143</v>
      </c>
      <c r="C16" s="405"/>
      <c r="D16" s="405"/>
      <c r="E16" s="406">
        <v>2854647.79</v>
      </c>
      <c r="F16" s="406">
        <v>3789239</v>
      </c>
      <c r="G16" s="406"/>
      <c r="H16" s="406">
        <v>4148624</v>
      </c>
      <c r="I16" s="406"/>
      <c r="J16" s="406">
        <v>3722624</v>
      </c>
      <c r="K16" s="405"/>
      <c r="L16" s="406">
        <v>3840624</v>
      </c>
    </row>
  </sheetData>
  <mergeCells count="3">
    <mergeCell ref="B8:L8"/>
    <mergeCell ref="B10:L10"/>
    <mergeCell ref="B6:K6"/>
  </mergeCells>
  <pageMargins left="0.7" right="0.7" top="0.75" bottom="0.75" header="0.3" footer="0.3"/>
  <pageSetup paperSize="9" scale="9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331C-BBF6-435B-88DB-3BCE3B6D8019}">
  <dimension ref="A4:H102"/>
  <sheetViews>
    <sheetView tabSelected="1" workbookViewId="0">
      <selection activeCell="D68" sqref="D68"/>
    </sheetView>
  </sheetViews>
  <sheetFormatPr defaultRowHeight="15"/>
  <cols>
    <col min="1" max="1" width="8.42578125" customWidth="1"/>
    <col min="2" max="2" width="10" bestFit="1" customWidth="1"/>
    <col min="3" max="3" width="40.42578125" customWidth="1"/>
    <col min="4" max="4" width="20.7109375" customWidth="1"/>
    <col min="5" max="8" width="12.5703125" customWidth="1"/>
  </cols>
  <sheetData>
    <row r="4" spans="1:8" ht="15.75" thickBot="1"/>
    <row r="5" spans="1:8">
      <c r="C5" s="186"/>
      <c r="D5" s="262"/>
      <c r="E5" s="187"/>
    </row>
    <row r="6" spans="1:8" ht="16.5" thickBot="1">
      <c r="C6" s="189" t="s">
        <v>118</v>
      </c>
      <c r="D6" s="263"/>
      <c r="E6" s="188"/>
    </row>
    <row r="7" spans="1:8" ht="45">
      <c r="A7" s="2" t="s">
        <v>19</v>
      </c>
      <c r="B7" s="2" t="s">
        <v>20</v>
      </c>
      <c r="C7" s="184" t="s">
        <v>21</v>
      </c>
      <c r="D7" s="184" t="s">
        <v>239</v>
      </c>
      <c r="E7" s="185" t="s">
        <v>148</v>
      </c>
      <c r="F7" s="33" t="s">
        <v>176</v>
      </c>
      <c r="G7" s="33" t="s">
        <v>149</v>
      </c>
      <c r="H7" s="33" t="s">
        <v>177</v>
      </c>
    </row>
    <row r="8" spans="1:8">
      <c r="A8" s="387"/>
      <c r="B8" s="387"/>
      <c r="C8" s="388"/>
      <c r="D8" s="241"/>
      <c r="E8" s="34">
        <v>3</v>
      </c>
      <c r="F8" s="34">
        <v>4</v>
      </c>
      <c r="G8" s="34"/>
      <c r="H8" s="34"/>
    </row>
    <row r="9" spans="1:8">
      <c r="A9" s="35"/>
      <c r="B9" s="36"/>
      <c r="C9" s="37" t="s">
        <v>22</v>
      </c>
      <c r="D9" s="273" t="s">
        <v>261</v>
      </c>
      <c r="E9" s="38">
        <v>3819239</v>
      </c>
      <c r="F9" s="38">
        <v>4148624</v>
      </c>
      <c r="G9" s="38">
        <v>3722624</v>
      </c>
      <c r="H9" s="38">
        <v>3840624</v>
      </c>
    </row>
    <row r="10" spans="1:8">
      <c r="A10" s="194"/>
      <c r="B10" s="40"/>
      <c r="C10" s="195"/>
      <c r="D10" s="195"/>
      <c r="E10" s="42"/>
      <c r="F10" s="42"/>
      <c r="G10" s="42"/>
      <c r="H10" s="42"/>
    </row>
    <row r="11" spans="1:8">
      <c r="A11" s="194" t="s">
        <v>139</v>
      </c>
      <c r="B11" s="40">
        <v>18</v>
      </c>
      <c r="C11" s="195" t="s">
        <v>138</v>
      </c>
      <c r="D11" s="195"/>
      <c r="E11" s="42"/>
      <c r="F11" s="42"/>
      <c r="G11" s="42"/>
      <c r="H11" s="42"/>
    </row>
    <row r="12" spans="1:8">
      <c r="A12" s="194" t="s">
        <v>140</v>
      </c>
      <c r="B12" s="40">
        <v>1</v>
      </c>
      <c r="C12" s="195" t="s">
        <v>141</v>
      </c>
      <c r="D12" s="195"/>
      <c r="E12" s="42"/>
      <c r="F12" s="42"/>
      <c r="G12" s="42"/>
      <c r="H12" s="42"/>
    </row>
    <row r="13" spans="1:8">
      <c r="A13" s="39" t="s">
        <v>23</v>
      </c>
      <c r="B13" s="40"/>
      <c r="C13" s="41" t="s">
        <v>24</v>
      </c>
      <c r="D13" s="41"/>
      <c r="E13" s="42"/>
      <c r="F13" s="42"/>
      <c r="G13" s="42"/>
      <c r="H13" s="42"/>
    </row>
    <row r="14" spans="1:8">
      <c r="A14" s="43" t="s">
        <v>25</v>
      </c>
      <c r="B14" s="44"/>
      <c r="C14" s="45" t="s">
        <v>26</v>
      </c>
      <c r="D14" s="45"/>
      <c r="E14" s="46"/>
      <c r="F14" s="46"/>
      <c r="G14" s="46"/>
      <c r="H14" s="46"/>
    </row>
    <row r="15" spans="1:8">
      <c r="A15" s="47"/>
      <c r="B15" s="48" t="s">
        <v>224</v>
      </c>
      <c r="C15" s="49" t="s">
        <v>27</v>
      </c>
      <c r="D15" s="106">
        <v>1188118.18</v>
      </c>
      <c r="E15" s="50">
        <v>1222615</v>
      </c>
      <c r="F15" s="50">
        <v>1063000</v>
      </c>
      <c r="G15" s="50">
        <v>1122000</v>
      </c>
      <c r="H15" s="50">
        <v>1185000</v>
      </c>
    </row>
    <row r="16" spans="1:8">
      <c r="A16" s="51">
        <v>31</v>
      </c>
      <c r="B16" s="52"/>
      <c r="C16" s="53" t="s">
        <v>28</v>
      </c>
      <c r="D16" s="54"/>
      <c r="E16" s="54"/>
      <c r="F16" s="54"/>
      <c r="G16" s="54"/>
      <c r="H16" s="54"/>
    </row>
    <row r="17" spans="1:8">
      <c r="A17" s="55">
        <v>311</v>
      </c>
      <c r="B17" s="56"/>
      <c r="C17" s="52" t="s">
        <v>29</v>
      </c>
      <c r="D17" s="60">
        <v>457791.08</v>
      </c>
      <c r="E17" s="54">
        <v>454515</v>
      </c>
      <c r="F17" s="54">
        <v>403000</v>
      </c>
      <c r="G17" s="54">
        <v>410000</v>
      </c>
      <c r="H17" s="54">
        <v>420000</v>
      </c>
    </row>
    <row r="18" spans="1:8">
      <c r="A18" s="51">
        <v>312</v>
      </c>
      <c r="B18" s="57"/>
      <c r="C18" s="58" t="s">
        <v>30</v>
      </c>
      <c r="D18" s="54">
        <v>71813.25</v>
      </c>
      <c r="E18" s="59">
        <v>80000</v>
      </c>
      <c r="F18" s="60">
        <v>80000</v>
      </c>
      <c r="G18" s="60">
        <v>85000</v>
      </c>
      <c r="H18" s="60">
        <v>90000</v>
      </c>
    </row>
    <row r="19" spans="1:8">
      <c r="A19" s="51" t="s">
        <v>31</v>
      </c>
      <c r="B19" s="57"/>
      <c r="C19" s="52" t="s">
        <v>32</v>
      </c>
      <c r="D19" s="60">
        <v>80000</v>
      </c>
      <c r="E19" s="60">
        <v>80000</v>
      </c>
      <c r="F19" s="60">
        <v>80000</v>
      </c>
      <c r="G19" s="60">
        <v>85000</v>
      </c>
      <c r="H19" s="60">
        <v>95000</v>
      </c>
    </row>
    <row r="20" spans="1:8">
      <c r="A20" s="51">
        <v>32</v>
      </c>
      <c r="B20" s="52"/>
      <c r="C20" s="53" t="s">
        <v>33</v>
      </c>
      <c r="D20" s="54"/>
      <c r="E20" s="54"/>
      <c r="F20" s="54"/>
      <c r="G20" s="54"/>
      <c r="H20" s="54"/>
    </row>
    <row r="21" spans="1:8">
      <c r="A21" s="55">
        <v>321</v>
      </c>
      <c r="B21" s="52"/>
      <c r="C21" s="52" t="s">
        <v>34</v>
      </c>
      <c r="D21" s="60">
        <v>48361.72</v>
      </c>
      <c r="E21" s="67">
        <v>55000</v>
      </c>
      <c r="F21" s="67">
        <v>60000</v>
      </c>
      <c r="G21" s="67">
        <v>65000</v>
      </c>
      <c r="H21" s="67">
        <v>70000</v>
      </c>
    </row>
    <row r="22" spans="1:8">
      <c r="A22" s="55">
        <v>322</v>
      </c>
      <c r="B22" s="52"/>
      <c r="C22" s="52" t="s">
        <v>35</v>
      </c>
      <c r="D22" s="60">
        <v>236091.78</v>
      </c>
      <c r="E22" s="70">
        <v>123100</v>
      </c>
      <c r="F22" s="70">
        <v>60000</v>
      </c>
      <c r="G22" s="70">
        <v>80000</v>
      </c>
      <c r="H22" s="70">
        <v>105000</v>
      </c>
    </row>
    <row r="23" spans="1:8">
      <c r="A23" s="74">
        <v>323</v>
      </c>
      <c r="B23" s="57"/>
      <c r="C23" s="58" t="s">
        <v>36</v>
      </c>
      <c r="D23" s="54">
        <v>195894.6</v>
      </c>
      <c r="E23" s="70">
        <v>250000</v>
      </c>
      <c r="F23" s="70">
        <v>200000</v>
      </c>
      <c r="G23" s="70">
        <v>210000</v>
      </c>
      <c r="H23" s="70">
        <v>210000</v>
      </c>
    </row>
    <row r="24" spans="1:8" ht="30">
      <c r="A24" s="112" t="s">
        <v>230</v>
      </c>
      <c r="B24" s="85"/>
      <c r="C24" s="86" t="s">
        <v>231</v>
      </c>
      <c r="D24" s="271"/>
      <c r="E24" s="70">
        <v>130000</v>
      </c>
      <c r="F24" s="70">
        <v>110000</v>
      </c>
      <c r="G24" s="70">
        <v>115000</v>
      </c>
      <c r="H24" s="70">
        <v>120000</v>
      </c>
    </row>
    <row r="25" spans="1:8">
      <c r="A25" s="74">
        <v>329</v>
      </c>
      <c r="B25" s="57"/>
      <c r="C25" s="58" t="s">
        <v>37</v>
      </c>
      <c r="D25" s="54">
        <v>37021.25</v>
      </c>
      <c r="E25" s="70">
        <v>40000</v>
      </c>
      <c r="F25" s="70">
        <v>40000</v>
      </c>
      <c r="G25" s="70">
        <v>42000</v>
      </c>
      <c r="H25" s="70">
        <v>45000</v>
      </c>
    </row>
    <row r="26" spans="1:8">
      <c r="A26" s="51">
        <v>34</v>
      </c>
      <c r="B26" s="52"/>
      <c r="C26" s="53" t="s">
        <v>38</v>
      </c>
      <c r="D26" s="54"/>
      <c r="E26" s="70"/>
      <c r="F26" s="70">
        <v>10000</v>
      </c>
      <c r="G26" s="70">
        <v>10000</v>
      </c>
      <c r="H26" s="70">
        <v>10000</v>
      </c>
    </row>
    <row r="27" spans="1:8">
      <c r="A27" s="51" t="s">
        <v>39</v>
      </c>
      <c r="B27" s="52"/>
      <c r="C27" s="53" t="s">
        <v>40</v>
      </c>
      <c r="D27" s="54">
        <v>1002.1</v>
      </c>
      <c r="E27" s="70"/>
      <c r="F27" s="70">
        <v>5000</v>
      </c>
      <c r="G27" s="70"/>
      <c r="H27" s="70"/>
    </row>
    <row r="28" spans="1:8">
      <c r="A28" s="74">
        <v>343</v>
      </c>
      <c r="B28" s="57"/>
      <c r="C28" s="58" t="s">
        <v>42</v>
      </c>
      <c r="D28" s="54">
        <v>9770.57</v>
      </c>
      <c r="E28" s="70">
        <v>10000</v>
      </c>
      <c r="F28" s="70">
        <v>5000</v>
      </c>
      <c r="G28" s="70">
        <v>10000</v>
      </c>
      <c r="H28" s="70">
        <v>10000</v>
      </c>
    </row>
    <row r="29" spans="1:8">
      <c r="A29" s="107"/>
      <c r="B29" s="107"/>
      <c r="C29" s="108" t="s">
        <v>56</v>
      </c>
      <c r="D29" s="109"/>
      <c r="E29" s="109">
        <v>68000</v>
      </c>
      <c r="F29" s="109">
        <v>20000</v>
      </c>
      <c r="G29" s="109">
        <v>20000</v>
      </c>
      <c r="H29" s="109">
        <v>20000</v>
      </c>
    </row>
    <row r="30" spans="1:8">
      <c r="A30" s="51" t="s">
        <v>57</v>
      </c>
      <c r="B30" s="52"/>
      <c r="C30" s="53" t="s">
        <v>58</v>
      </c>
      <c r="D30" s="54"/>
      <c r="E30" s="54">
        <v>0</v>
      </c>
      <c r="F30" s="54"/>
      <c r="G30" s="54"/>
      <c r="H30" s="54"/>
    </row>
    <row r="31" spans="1:8">
      <c r="A31" s="51" t="s">
        <v>59</v>
      </c>
      <c r="B31" s="52"/>
      <c r="C31" s="53" t="s">
        <v>60</v>
      </c>
      <c r="D31" s="54">
        <v>601.47</v>
      </c>
      <c r="E31" s="54">
        <v>0</v>
      </c>
      <c r="F31" s="54"/>
      <c r="G31" s="54"/>
      <c r="H31" s="54"/>
    </row>
    <row r="32" spans="1:8">
      <c r="A32" s="84" t="s">
        <v>62</v>
      </c>
      <c r="B32" s="85"/>
      <c r="C32" s="110" t="s">
        <v>63</v>
      </c>
      <c r="D32" s="87"/>
      <c r="E32" s="87"/>
      <c r="F32" s="87"/>
      <c r="G32" s="87"/>
      <c r="H32" s="87"/>
    </row>
    <row r="33" spans="1:8">
      <c r="A33" s="84" t="s">
        <v>64</v>
      </c>
      <c r="B33" s="85"/>
      <c r="C33" s="110" t="s">
        <v>65</v>
      </c>
      <c r="D33" s="87">
        <v>20807.27</v>
      </c>
      <c r="E33" s="87">
        <v>48000</v>
      </c>
      <c r="F33" s="87">
        <v>15000</v>
      </c>
      <c r="G33" s="87">
        <v>10000</v>
      </c>
      <c r="H33" s="87">
        <v>20000</v>
      </c>
    </row>
    <row r="34" spans="1:8">
      <c r="A34" s="351" t="s">
        <v>74</v>
      </c>
      <c r="B34" s="352"/>
      <c r="C34" s="352" t="s">
        <v>75</v>
      </c>
      <c r="D34" s="353">
        <v>6000</v>
      </c>
      <c r="E34" s="180"/>
      <c r="F34" s="180"/>
      <c r="G34" s="180"/>
      <c r="H34" s="180"/>
    </row>
    <row r="35" spans="1:8">
      <c r="A35" s="112" t="s">
        <v>66</v>
      </c>
      <c r="B35" s="85"/>
      <c r="C35" s="85" t="s">
        <v>67</v>
      </c>
      <c r="D35" s="59"/>
      <c r="E35" s="87">
        <v>20000</v>
      </c>
      <c r="F35" s="87"/>
      <c r="G35" s="87"/>
      <c r="H35" s="87"/>
    </row>
    <row r="36" spans="1:8">
      <c r="A36" s="112" t="s">
        <v>68</v>
      </c>
      <c r="B36" s="85"/>
      <c r="C36" s="85" t="s">
        <v>69</v>
      </c>
      <c r="D36" s="59">
        <v>22963.09</v>
      </c>
      <c r="E36" s="87">
        <v>20000</v>
      </c>
      <c r="F36" s="87">
        <v>5000</v>
      </c>
      <c r="G36" s="87">
        <v>10000</v>
      </c>
      <c r="H36" s="87"/>
    </row>
    <row r="37" spans="1:8">
      <c r="A37" s="80">
        <v>3433</v>
      </c>
      <c r="B37" s="81"/>
      <c r="C37" s="79" t="s">
        <v>43</v>
      </c>
      <c r="D37" s="147"/>
      <c r="E37" s="73"/>
      <c r="F37" s="73"/>
      <c r="G37" s="73"/>
      <c r="H37" s="73"/>
    </row>
    <row r="38" spans="1:8">
      <c r="A38" s="82"/>
      <c r="B38" s="48" t="s">
        <v>225</v>
      </c>
      <c r="C38" s="49" t="s">
        <v>44</v>
      </c>
      <c r="D38" s="106">
        <v>1590201.44</v>
      </c>
      <c r="E38" s="50">
        <v>1803000</v>
      </c>
      <c r="F38" s="50">
        <v>2000000</v>
      </c>
      <c r="G38" s="50">
        <v>2060000</v>
      </c>
      <c r="H38" s="50">
        <v>2115000</v>
      </c>
    </row>
    <row r="39" spans="1:8">
      <c r="A39" s="51">
        <v>31</v>
      </c>
      <c r="B39" s="52"/>
      <c r="C39" s="53" t="s">
        <v>28</v>
      </c>
      <c r="D39" s="51"/>
      <c r="E39" s="54"/>
      <c r="F39" s="54"/>
      <c r="G39" s="54"/>
      <c r="H39" s="54"/>
    </row>
    <row r="40" spans="1:8">
      <c r="A40" s="51" t="s">
        <v>45</v>
      </c>
      <c r="B40" s="52"/>
      <c r="C40" s="53" t="s">
        <v>29</v>
      </c>
      <c r="D40" s="51" t="s">
        <v>243</v>
      </c>
      <c r="E40" s="54">
        <v>1520000</v>
      </c>
      <c r="F40" s="54">
        <v>1610000</v>
      </c>
      <c r="G40" s="54">
        <v>1650000</v>
      </c>
      <c r="H40" s="54">
        <v>1700000</v>
      </c>
    </row>
    <row r="41" spans="1:8">
      <c r="A41" s="51">
        <v>313</v>
      </c>
      <c r="B41" s="52"/>
      <c r="C41" s="52" t="s">
        <v>32</v>
      </c>
      <c r="D41" s="60">
        <v>209073.65</v>
      </c>
      <c r="E41" s="54">
        <v>220000</v>
      </c>
      <c r="F41" s="54">
        <v>300000</v>
      </c>
      <c r="G41" s="54">
        <v>310000</v>
      </c>
      <c r="H41" s="54">
        <v>300000</v>
      </c>
    </row>
    <row r="42" spans="1:8">
      <c r="A42" s="84" t="s">
        <v>46</v>
      </c>
      <c r="B42" s="85"/>
      <c r="C42" s="86" t="s">
        <v>33</v>
      </c>
      <c r="D42" s="271"/>
      <c r="E42" s="87"/>
      <c r="F42" s="87"/>
      <c r="G42" s="87"/>
      <c r="H42" s="87"/>
    </row>
    <row r="43" spans="1:8">
      <c r="A43" s="84" t="s">
        <v>47</v>
      </c>
      <c r="B43" s="85"/>
      <c r="C43" s="86" t="s">
        <v>35</v>
      </c>
      <c r="D43" s="271">
        <v>60000</v>
      </c>
      <c r="E43" s="87">
        <v>63000</v>
      </c>
      <c r="F43" s="87">
        <v>90000</v>
      </c>
      <c r="G43" s="87">
        <v>100000</v>
      </c>
      <c r="H43" s="87">
        <v>115000</v>
      </c>
    </row>
    <row r="44" spans="1:8">
      <c r="A44" s="84" t="s">
        <v>48</v>
      </c>
      <c r="B44" s="56"/>
      <c r="C44" s="58" t="s">
        <v>36</v>
      </c>
      <c r="D44" s="51"/>
      <c r="E44" s="87"/>
      <c r="F44" s="87"/>
      <c r="G44" s="87"/>
      <c r="H44" s="87"/>
    </row>
    <row r="45" spans="1:8">
      <c r="A45" s="84" t="s">
        <v>49</v>
      </c>
      <c r="B45" s="85"/>
      <c r="C45" s="86" t="s">
        <v>37</v>
      </c>
      <c r="D45" s="272"/>
      <c r="E45" s="87">
        <v>0</v>
      </c>
      <c r="F45" s="87"/>
      <c r="G45" s="87"/>
      <c r="H45" s="87"/>
    </row>
    <row r="46" spans="1:8">
      <c r="A46" s="51">
        <v>34</v>
      </c>
      <c r="B46" s="52"/>
      <c r="C46" s="53" t="s">
        <v>38</v>
      </c>
      <c r="D46" s="53"/>
      <c r="E46" s="54">
        <f>E47</f>
        <v>0</v>
      </c>
      <c r="F46" s="54"/>
      <c r="G46" s="54"/>
      <c r="H46" s="54"/>
    </row>
    <row r="47" spans="1:8">
      <c r="A47" s="74">
        <v>343</v>
      </c>
      <c r="B47" s="57"/>
      <c r="C47" s="58" t="s">
        <v>42</v>
      </c>
      <c r="D47" s="58"/>
      <c r="E47" s="60">
        <v>0</v>
      </c>
      <c r="F47" s="60"/>
      <c r="G47" s="60"/>
      <c r="H47" s="60"/>
    </row>
    <row r="48" spans="1:8">
      <c r="A48" s="337"/>
      <c r="B48" s="337"/>
      <c r="C48" s="337" t="s">
        <v>233</v>
      </c>
      <c r="D48" s="338"/>
      <c r="E48" s="339">
        <v>0</v>
      </c>
      <c r="F48" s="339">
        <v>300000</v>
      </c>
      <c r="G48" s="339">
        <v>300000</v>
      </c>
      <c r="H48" s="339">
        <v>300000</v>
      </c>
    </row>
    <row r="49" spans="1:8">
      <c r="A49" s="132"/>
      <c r="B49" s="342" t="s">
        <v>234</v>
      </c>
      <c r="C49" s="133" t="s">
        <v>232</v>
      </c>
      <c r="D49" s="133"/>
      <c r="E49" s="134">
        <v>330000</v>
      </c>
      <c r="F49" s="134">
        <v>300000</v>
      </c>
      <c r="G49" s="134">
        <v>300000</v>
      </c>
      <c r="H49" s="134">
        <v>300000</v>
      </c>
    </row>
    <row r="50" spans="1:8">
      <c r="A50" s="129">
        <v>32</v>
      </c>
      <c r="B50" s="129"/>
      <c r="C50" s="129"/>
      <c r="D50" s="129"/>
      <c r="E50" s="129"/>
      <c r="F50" s="130"/>
      <c r="G50" s="130"/>
      <c r="H50" s="130"/>
    </row>
    <row r="51" spans="1:8">
      <c r="A51" s="129">
        <v>325</v>
      </c>
      <c r="B51" s="129"/>
      <c r="C51" s="129" t="s">
        <v>226</v>
      </c>
      <c r="D51" s="129"/>
      <c r="E51" s="130">
        <v>330000</v>
      </c>
      <c r="F51" s="130">
        <v>300000</v>
      </c>
      <c r="G51" s="130">
        <v>300000</v>
      </c>
      <c r="H51" s="130">
        <v>300000</v>
      </c>
    </row>
    <row r="52" spans="1:8">
      <c r="A52" s="230" t="s">
        <v>175</v>
      </c>
      <c r="B52" s="231"/>
      <c r="C52" s="232" t="s">
        <v>174</v>
      </c>
      <c r="D52" s="232"/>
      <c r="E52" s="233"/>
      <c r="F52" s="233">
        <v>100000</v>
      </c>
      <c r="G52" s="233">
        <v>100000</v>
      </c>
      <c r="H52" s="233">
        <v>100000</v>
      </c>
    </row>
    <row r="53" spans="1:8">
      <c r="A53" s="47"/>
      <c r="B53" s="47">
        <v>11</v>
      </c>
      <c r="C53" s="92" t="s">
        <v>167</v>
      </c>
      <c r="D53" s="270" t="s">
        <v>173</v>
      </c>
      <c r="E53" s="50">
        <v>80000</v>
      </c>
      <c r="F53" s="50">
        <v>100000</v>
      </c>
      <c r="G53" s="50"/>
      <c r="H53" s="50"/>
    </row>
    <row r="54" spans="1:8" s="364" customFormat="1">
      <c r="A54" s="84" t="s">
        <v>45</v>
      </c>
      <c r="B54" s="85"/>
      <c r="C54" s="110" t="s">
        <v>29</v>
      </c>
      <c r="D54" s="84"/>
      <c r="E54" s="87"/>
      <c r="F54" s="87"/>
      <c r="G54" s="87"/>
      <c r="H54" s="87"/>
    </row>
    <row r="55" spans="1:8" s="364" customFormat="1">
      <c r="A55" s="84" t="s">
        <v>47</v>
      </c>
      <c r="B55" s="85"/>
      <c r="C55" s="203" t="s">
        <v>35</v>
      </c>
      <c r="D55" s="84"/>
      <c r="E55" s="87"/>
      <c r="F55" s="87"/>
      <c r="G55" s="87"/>
      <c r="H55" s="87"/>
    </row>
    <row r="56" spans="1:8">
      <c r="A56" s="204">
        <v>323</v>
      </c>
      <c r="B56" s="205"/>
      <c r="C56" s="203" t="s">
        <v>36</v>
      </c>
      <c r="D56" s="84"/>
      <c r="E56" s="70">
        <v>35000</v>
      </c>
      <c r="F56" s="70">
        <v>50000</v>
      </c>
      <c r="G56" s="70">
        <v>50000</v>
      </c>
      <c r="H56" s="70">
        <v>50000</v>
      </c>
    </row>
    <row r="57" spans="1:8">
      <c r="A57" s="102">
        <v>325</v>
      </c>
      <c r="B57" s="103"/>
      <c r="C57" s="104" t="s">
        <v>226</v>
      </c>
      <c r="D57" s="180"/>
      <c r="E57" s="105">
        <v>45000</v>
      </c>
      <c r="F57" s="105">
        <v>50000</v>
      </c>
      <c r="G57" s="105">
        <v>50000</v>
      </c>
      <c r="H57" s="105">
        <v>50000</v>
      </c>
    </row>
    <row r="58" spans="1:8">
      <c r="A58" s="90">
        <v>45</v>
      </c>
      <c r="B58" s="81"/>
      <c r="C58" s="91" t="s">
        <v>67</v>
      </c>
      <c r="D58" s="91"/>
      <c r="E58" s="66"/>
      <c r="F58" s="66"/>
      <c r="G58" s="66"/>
      <c r="H58" s="66"/>
    </row>
    <row r="59" spans="1:8" s="364" customFormat="1">
      <c r="A59" s="365">
        <v>451</v>
      </c>
      <c r="B59" s="103"/>
      <c r="C59" s="366" t="s">
        <v>69</v>
      </c>
      <c r="D59" s="351" t="s">
        <v>173</v>
      </c>
      <c r="E59" s="353"/>
      <c r="F59" s="353"/>
      <c r="G59" s="353"/>
      <c r="H59" s="353"/>
    </row>
    <row r="60" spans="1:8">
      <c r="A60" s="230" t="s">
        <v>164</v>
      </c>
      <c r="B60" s="231"/>
      <c r="C60" s="232" t="s">
        <v>165</v>
      </c>
      <c r="D60" s="232"/>
      <c r="E60" s="233"/>
      <c r="F60" s="233">
        <v>50000</v>
      </c>
      <c r="G60" s="233">
        <v>50000</v>
      </c>
      <c r="H60" s="233">
        <v>50000</v>
      </c>
    </row>
    <row r="61" spans="1:8">
      <c r="A61" s="47"/>
      <c r="B61" s="340" t="s">
        <v>234</v>
      </c>
      <c r="C61" s="92" t="s">
        <v>50</v>
      </c>
      <c r="D61" s="270" t="s">
        <v>249</v>
      </c>
      <c r="E61" s="50">
        <v>50000</v>
      </c>
      <c r="F61" s="50">
        <v>50000</v>
      </c>
      <c r="G61" s="50">
        <v>50000</v>
      </c>
      <c r="H61" s="50">
        <v>50000</v>
      </c>
    </row>
    <row r="62" spans="1:8">
      <c r="A62" s="89" t="s">
        <v>45</v>
      </c>
      <c r="B62" s="71"/>
      <c r="C62" s="93" t="s">
        <v>29</v>
      </c>
      <c r="D62" s="89" t="s">
        <v>244</v>
      </c>
      <c r="E62" s="88">
        <v>4605</v>
      </c>
      <c r="F62" s="88">
        <v>4605</v>
      </c>
      <c r="G62" s="54">
        <v>4605</v>
      </c>
      <c r="H62" s="54">
        <v>4605</v>
      </c>
    </row>
    <row r="63" spans="1:8">
      <c r="A63" s="89" t="s">
        <v>47</v>
      </c>
      <c r="B63" s="52"/>
      <c r="C63" s="62" t="s">
        <v>35</v>
      </c>
      <c r="D63" s="61" t="s">
        <v>245</v>
      </c>
      <c r="E63" s="88">
        <v>9204</v>
      </c>
      <c r="F63" s="88">
        <v>10000</v>
      </c>
      <c r="G63" s="54">
        <v>10000</v>
      </c>
      <c r="H63" s="54">
        <v>10000</v>
      </c>
    </row>
    <row r="64" spans="1:8">
      <c r="A64" s="76">
        <v>323</v>
      </c>
      <c r="B64" s="77"/>
      <c r="C64" s="78" t="s">
        <v>36</v>
      </c>
      <c r="D64" s="89" t="s">
        <v>246</v>
      </c>
      <c r="E64" s="72">
        <v>26454</v>
      </c>
      <c r="F64" s="72">
        <v>22395</v>
      </c>
      <c r="G64" s="72">
        <v>22395</v>
      </c>
      <c r="H64" s="72">
        <v>22395</v>
      </c>
    </row>
    <row r="65" spans="1:8">
      <c r="A65" s="80">
        <v>329</v>
      </c>
      <c r="B65" s="81"/>
      <c r="C65" s="79" t="s">
        <v>51</v>
      </c>
      <c r="D65" s="65" t="s">
        <v>247</v>
      </c>
      <c r="E65" s="68">
        <v>6737</v>
      </c>
      <c r="F65" s="68">
        <v>10000</v>
      </c>
      <c r="G65" s="68">
        <v>10000</v>
      </c>
      <c r="H65" s="68">
        <v>10000</v>
      </c>
    </row>
    <row r="66" spans="1:8">
      <c r="A66" s="80">
        <v>422</v>
      </c>
      <c r="B66" s="81"/>
      <c r="C66" s="79" t="s">
        <v>65</v>
      </c>
      <c r="D66" s="65" t="s">
        <v>248</v>
      </c>
      <c r="E66" s="68">
        <v>3000</v>
      </c>
      <c r="F66" s="68">
        <v>3000</v>
      </c>
      <c r="G66" s="68">
        <v>3000</v>
      </c>
      <c r="H66" s="68">
        <v>3000</v>
      </c>
    </row>
    <row r="67" spans="1:8">
      <c r="A67" s="94" t="s">
        <v>52</v>
      </c>
      <c r="B67" s="95"/>
      <c r="C67" s="96" t="s">
        <v>53</v>
      </c>
      <c r="D67" s="96"/>
      <c r="E67" s="97"/>
      <c r="F67" s="97">
        <v>25000</v>
      </c>
      <c r="G67" s="97"/>
      <c r="H67" s="97"/>
    </row>
    <row r="68" spans="1:8">
      <c r="A68" s="98"/>
      <c r="B68" s="99">
        <v>566</v>
      </c>
      <c r="C68" s="100" t="s">
        <v>54</v>
      </c>
      <c r="D68" s="282" t="s">
        <v>251</v>
      </c>
      <c r="E68" s="101">
        <v>45000</v>
      </c>
      <c r="F68" s="101">
        <v>25000</v>
      </c>
      <c r="G68" s="101"/>
      <c r="H68" s="101"/>
    </row>
    <row r="69" spans="1:8">
      <c r="A69" s="102" t="s">
        <v>55</v>
      </c>
      <c r="B69" s="103"/>
      <c r="C69" s="104" t="s">
        <v>28</v>
      </c>
      <c r="D69" s="104"/>
      <c r="E69" s="105"/>
      <c r="F69" s="105"/>
      <c r="G69" s="105"/>
      <c r="H69" s="105"/>
    </row>
    <row r="70" spans="1:8">
      <c r="A70" s="102" t="s">
        <v>45</v>
      </c>
      <c r="B70" s="103"/>
      <c r="C70" s="104" t="s">
        <v>29</v>
      </c>
      <c r="D70" s="177" t="s">
        <v>250</v>
      </c>
      <c r="E70" s="105">
        <v>38500</v>
      </c>
      <c r="F70" s="105">
        <v>19000</v>
      </c>
      <c r="G70" s="105"/>
      <c r="H70" s="68"/>
    </row>
    <row r="71" spans="1:8">
      <c r="A71" s="102">
        <v>313</v>
      </c>
      <c r="B71" s="103"/>
      <c r="C71" s="104" t="s">
        <v>32</v>
      </c>
      <c r="D71" s="180">
        <v>10500</v>
      </c>
      <c r="E71" s="105">
        <v>5500</v>
      </c>
      <c r="F71" s="105">
        <v>5600</v>
      </c>
      <c r="G71" s="105"/>
      <c r="H71" s="68"/>
    </row>
    <row r="72" spans="1:8">
      <c r="A72" s="102">
        <v>32</v>
      </c>
      <c r="B72" s="103"/>
      <c r="C72" s="104" t="s">
        <v>33</v>
      </c>
      <c r="D72" s="180"/>
      <c r="E72" s="105">
        <v>1000</v>
      </c>
      <c r="F72" s="105"/>
      <c r="G72" s="105"/>
      <c r="H72" s="105"/>
    </row>
    <row r="73" spans="1:8">
      <c r="A73" s="102">
        <v>321</v>
      </c>
      <c r="B73" s="103"/>
      <c r="C73" s="104" t="s">
        <v>34</v>
      </c>
      <c r="D73" s="180">
        <v>1500</v>
      </c>
      <c r="E73" s="105">
        <v>1000</v>
      </c>
      <c r="F73" s="105">
        <v>400</v>
      </c>
      <c r="G73" s="105"/>
      <c r="H73" s="105"/>
    </row>
    <row r="74" spans="1:8">
      <c r="A74" s="113" t="s">
        <v>70</v>
      </c>
      <c r="B74" s="114"/>
      <c r="C74" s="114" t="s">
        <v>71</v>
      </c>
      <c r="D74" s="264">
        <v>92624</v>
      </c>
      <c r="E74" s="115">
        <v>90624</v>
      </c>
      <c r="F74" s="115">
        <v>90624</v>
      </c>
      <c r="G74" s="115">
        <v>90624</v>
      </c>
      <c r="H74" s="115">
        <v>90624</v>
      </c>
    </row>
    <row r="75" spans="1:8">
      <c r="A75" s="116"/>
      <c r="B75" s="117">
        <v>124</v>
      </c>
      <c r="C75" s="117" t="s">
        <v>72</v>
      </c>
      <c r="D75" s="265"/>
      <c r="E75" s="118"/>
      <c r="F75" s="118">
        <v>90624</v>
      </c>
      <c r="G75" s="119">
        <v>15000</v>
      </c>
      <c r="H75" s="119"/>
    </row>
    <row r="76" spans="1:8">
      <c r="A76" s="112" t="s">
        <v>46</v>
      </c>
      <c r="B76" s="85"/>
      <c r="C76" s="85" t="s">
        <v>36</v>
      </c>
      <c r="D76" s="59"/>
      <c r="E76" s="87"/>
      <c r="F76" s="87">
        <v>20624</v>
      </c>
      <c r="G76" s="88"/>
      <c r="H76" s="88"/>
    </row>
    <row r="77" spans="1:8">
      <c r="A77" s="112" t="s">
        <v>48</v>
      </c>
      <c r="B77" s="85"/>
      <c r="C77" s="85" t="s">
        <v>36</v>
      </c>
      <c r="D77" s="59"/>
      <c r="E77" s="87"/>
      <c r="F77" s="88">
        <v>20624</v>
      </c>
      <c r="G77" s="88">
        <v>15000</v>
      </c>
      <c r="H77" s="88"/>
    </row>
    <row r="78" spans="1:8" s="343" customFormat="1">
      <c r="A78" s="112"/>
      <c r="B78" s="85">
        <v>124</v>
      </c>
      <c r="C78" s="85" t="s">
        <v>72</v>
      </c>
      <c r="D78" s="59"/>
      <c r="E78" s="87"/>
      <c r="F78" s="87">
        <v>70000</v>
      </c>
      <c r="G78" s="87">
        <v>75624</v>
      </c>
      <c r="H78" s="87"/>
    </row>
    <row r="79" spans="1:8">
      <c r="A79" s="112" t="s">
        <v>62</v>
      </c>
      <c r="B79" s="85"/>
      <c r="C79" s="85" t="s">
        <v>73</v>
      </c>
      <c r="D79" s="59">
        <v>33624</v>
      </c>
      <c r="E79" s="87"/>
      <c r="F79" s="87"/>
      <c r="G79" s="88"/>
      <c r="H79" s="88"/>
    </row>
    <row r="80" spans="1:8">
      <c r="A80" s="112" t="s">
        <v>64</v>
      </c>
      <c r="B80" s="85"/>
      <c r="C80" s="85" t="s">
        <v>65</v>
      </c>
      <c r="D80" s="59">
        <v>33624</v>
      </c>
      <c r="E80" s="87">
        <v>38559.300000000003</v>
      </c>
      <c r="F80" s="87">
        <v>35000</v>
      </c>
      <c r="G80" s="87">
        <v>30624</v>
      </c>
      <c r="H80" s="87">
        <v>60624</v>
      </c>
    </row>
    <row r="81" spans="1:8">
      <c r="A81" s="112" t="s">
        <v>74</v>
      </c>
      <c r="B81" s="85"/>
      <c r="C81" s="85" t="s">
        <v>75</v>
      </c>
      <c r="D81" s="59"/>
      <c r="E81" s="87">
        <v>20000</v>
      </c>
      <c r="F81" s="87">
        <v>25000</v>
      </c>
      <c r="G81" s="87">
        <v>25000</v>
      </c>
      <c r="H81" s="87"/>
    </row>
    <row r="82" spans="1:8">
      <c r="A82" s="112" t="s">
        <v>66</v>
      </c>
      <c r="B82" s="85"/>
      <c r="C82" s="85" t="s">
        <v>76</v>
      </c>
      <c r="D82" s="59">
        <v>59000</v>
      </c>
      <c r="E82" s="87"/>
      <c r="F82" s="87"/>
      <c r="G82" s="87"/>
      <c r="H82" s="87"/>
    </row>
    <row r="83" spans="1:8">
      <c r="A83" s="112" t="s">
        <v>68</v>
      </c>
      <c r="B83" s="85"/>
      <c r="C83" s="85" t="s">
        <v>69</v>
      </c>
      <c r="D83" s="59">
        <v>59000</v>
      </c>
      <c r="E83" s="87">
        <v>32624</v>
      </c>
      <c r="F83" s="87">
        <v>10000</v>
      </c>
      <c r="G83" s="87">
        <v>20000</v>
      </c>
      <c r="H83" s="87">
        <v>30000</v>
      </c>
    </row>
    <row r="84" spans="1:8">
      <c r="A84" s="113" t="s">
        <v>236</v>
      </c>
      <c r="B84" s="120"/>
      <c r="C84" s="114" t="s">
        <v>227</v>
      </c>
      <c r="D84" s="264"/>
      <c r="E84" s="115">
        <v>0</v>
      </c>
      <c r="F84" s="121">
        <v>520000</v>
      </c>
      <c r="G84" s="121"/>
      <c r="H84" s="121"/>
    </row>
    <row r="85" spans="1:8">
      <c r="A85" s="122"/>
      <c r="B85" s="128">
        <v>5581</v>
      </c>
      <c r="C85" s="123" t="s">
        <v>228</v>
      </c>
      <c r="D85" s="266"/>
      <c r="E85" s="202">
        <v>40000</v>
      </c>
      <c r="F85" s="124">
        <v>307100</v>
      </c>
      <c r="G85" s="122"/>
      <c r="H85" s="122"/>
    </row>
    <row r="86" spans="1:8">
      <c r="A86" s="125">
        <v>45</v>
      </c>
      <c r="B86" s="125"/>
      <c r="C86" s="125" t="s">
        <v>77</v>
      </c>
      <c r="D86" s="267"/>
      <c r="E86" s="126">
        <v>0</v>
      </c>
      <c r="F86" s="126"/>
      <c r="G86" s="25"/>
      <c r="H86" s="25"/>
    </row>
    <row r="87" spans="1:8">
      <c r="A87" s="25">
        <v>451</v>
      </c>
      <c r="B87" s="25"/>
      <c r="C87" s="25" t="s">
        <v>77</v>
      </c>
      <c r="D87" s="268"/>
      <c r="E87" s="127">
        <v>40000</v>
      </c>
      <c r="F87" s="127">
        <v>307100</v>
      </c>
      <c r="G87" s="25"/>
      <c r="H87" s="25"/>
    </row>
    <row r="88" spans="1:8">
      <c r="A88" s="123"/>
      <c r="B88" s="341" t="s">
        <v>235</v>
      </c>
      <c r="C88" s="123" t="s">
        <v>229</v>
      </c>
      <c r="D88" s="266"/>
      <c r="E88" s="124">
        <v>0</v>
      </c>
      <c r="F88" s="124">
        <v>212900</v>
      </c>
      <c r="G88" s="124"/>
      <c r="H88" s="124"/>
    </row>
    <row r="89" spans="1:8">
      <c r="A89" s="129">
        <v>45</v>
      </c>
      <c r="B89" s="129"/>
      <c r="C89" s="129" t="s">
        <v>77</v>
      </c>
      <c r="D89" s="269"/>
      <c r="E89" s="130">
        <v>0</v>
      </c>
      <c r="F89" s="130"/>
      <c r="G89" s="130"/>
      <c r="H89" s="130"/>
    </row>
    <row r="90" spans="1:8">
      <c r="A90" s="129">
        <v>451</v>
      </c>
      <c r="B90" s="129"/>
      <c r="C90" s="129" t="s">
        <v>77</v>
      </c>
      <c r="D90" s="269"/>
      <c r="E90" s="130">
        <v>0</v>
      </c>
      <c r="F90" s="130">
        <v>212900</v>
      </c>
      <c r="G90" s="130"/>
      <c r="H90" s="130"/>
    </row>
    <row r="91" spans="1:8">
      <c r="A91" s="123"/>
      <c r="B91" s="123">
        <v>32</v>
      </c>
      <c r="C91" s="133" t="s">
        <v>78</v>
      </c>
      <c r="D91" s="134"/>
      <c r="E91" s="124">
        <v>30000</v>
      </c>
      <c r="F91" s="124"/>
      <c r="G91" s="124"/>
      <c r="H91" s="123"/>
    </row>
    <row r="92" spans="1:8">
      <c r="A92" s="131">
        <v>54</v>
      </c>
      <c r="B92" s="25"/>
      <c r="C92" s="131" t="s">
        <v>166</v>
      </c>
      <c r="D92" s="131"/>
      <c r="E92" s="127">
        <v>30000</v>
      </c>
      <c r="F92" s="127"/>
      <c r="G92" s="127"/>
      <c r="H92" s="25"/>
    </row>
    <row r="93" spans="1:8" s="364" customFormat="1">
      <c r="A93" s="129">
        <v>542</v>
      </c>
      <c r="B93" s="125"/>
      <c r="C93" s="129" t="s">
        <v>166</v>
      </c>
      <c r="D93" s="130"/>
      <c r="E93" s="126">
        <v>30000</v>
      </c>
      <c r="F93" s="126"/>
      <c r="G93" s="125"/>
      <c r="H93" s="125"/>
    </row>
    <row r="94" spans="1:8">
      <c r="A94" s="344" t="s">
        <v>241</v>
      </c>
      <c r="B94" s="344"/>
      <c r="C94" s="345" t="s">
        <v>242</v>
      </c>
      <c r="D94" s="344"/>
      <c r="E94" s="346">
        <v>60000</v>
      </c>
      <c r="F94" s="344"/>
      <c r="G94" s="344"/>
      <c r="H94" s="344"/>
    </row>
    <row r="95" spans="1:8">
      <c r="A95" s="123"/>
      <c r="B95" s="123">
        <v>11</v>
      </c>
      <c r="C95" s="133" t="s">
        <v>167</v>
      </c>
      <c r="D95" s="123"/>
      <c r="E95" s="124"/>
      <c r="F95" s="123"/>
      <c r="G95" s="123"/>
      <c r="H95" s="123"/>
    </row>
    <row r="96" spans="1:8">
      <c r="A96" s="25">
        <v>42</v>
      </c>
      <c r="B96" s="25"/>
      <c r="C96" s="25" t="s">
        <v>65</v>
      </c>
      <c r="D96" s="25"/>
      <c r="E96" s="127">
        <v>60000</v>
      </c>
      <c r="F96" s="25"/>
      <c r="G96" s="25"/>
      <c r="H96" s="25"/>
    </row>
    <row r="97" spans="1:8" s="364" customFormat="1">
      <c r="A97" s="125">
        <v>422</v>
      </c>
      <c r="B97" s="125"/>
      <c r="C97" s="125" t="s">
        <v>65</v>
      </c>
      <c r="D97" s="125"/>
      <c r="E97" s="126">
        <v>60000</v>
      </c>
      <c r="F97" s="125"/>
      <c r="G97" s="125"/>
      <c r="H97" s="125"/>
    </row>
    <row r="98" spans="1:8">
      <c r="A98" s="344" t="s">
        <v>252</v>
      </c>
      <c r="B98" s="344"/>
      <c r="C98" s="344" t="s">
        <v>26</v>
      </c>
      <c r="D98" s="346">
        <v>70000</v>
      </c>
      <c r="E98" s="346">
        <v>30000</v>
      </c>
      <c r="F98" s="344"/>
      <c r="G98" s="344"/>
      <c r="H98" s="344"/>
    </row>
    <row r="99" spans="1:8" s="347" customFormat="1">
      <c r="A99" s="348"/>
      <c r="B99" s="123">
        <v>11</v>
      </c>
      <c r="C99" s="123" t="s">
        <v>167</v>
      </c>
      <c r="D99" s="123"/>
      <c r="E99" s="123"/>
      <c r="F99" s="123"/>
      <c r="G99" s="123"/>
      <c r="H99" s="123"/>
    </row>
    <row r="100" spans="1:8" s="364" customFormat="1">
      <c r="A100" s="125">
        <v>544</v>
      </c>
      <c r="B100" s="125"/>
      <c r="C100" s="125" t="s">
        <v>157</v>
      </c>
      <c r="D100" s="126">
        <v>70000</v>
      </c>
      <c r="E100" s="126">
        <v>30000</v>
      </c>
      <c r="F100" s="125"/>
      <c r="G100" s="125"/>
      <c r="H100" s="125"/>
    </row>
    <row r="101" spans="1:8">
      <c r="A101" s="25"/>
      <c r="B101" s="25"/>
      <c r="C101" s="25"/>
      <c r="D101" s="25"/>
      <c r="E101" s="25"/>
      <c r="F101" s="25"/>
      <c r="G101" s="25"/>
      <c r="H101" s="25"/>
    </row>
    <row r="102" spans="1:8">
      <c r="A102" s="25"/>
      <c r="B102" s="25"/>
      <c r="C102" s="25"/>
      <c r="D102" s="25"/>
      <c r="E102" s="25"/>
      <c r="F102" s="25"/>
      <c r="G102" s="25"/>
      <c r="H102" s="25"/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Prihodi i rashodi</vt:lpstr>
      <vt:lpstr>Prihodi i rashodi izvori</vt:lpstr>
      <vt:lpstr>Račun financiranja</vt:lpstr>
      <vt:lpstr>Rashodi prema funkcijskoj klasi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Zavod za javno zdravstvo Bjelovar</dc:creator>
  <cp:lastModifiedBy>Sandra Mišetić</cp:lastModifiedBy>
  <cp:lastPrinted>2025-12-19T06:44:44Z</cp:lastPrinted>
  <dcterms:created xsi:type="dcterms:W3CDTF">2023-10-20T08:53:42Z</dcterms:created>
  <dcterms:modified xsi:type="dcterms:W3CDTF">2026-03-02T09:26:33Z</dcterms:modified>
</cp:coreProperties>
</file>